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5-9\"/>
    </mc:Choice>
  </mc:AlternateContent>
  <xr:revisionPtr revIDLastSave="0" documentId="13_ncr:1_{9E734977-06B1-4280-BD6E-33C872DB1EC0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87" i="73" l="1"/>
  <c r="M87" i="73"/>
  <c r="K87" i="73"/>
  <c r="K48" i="73"/>
  <c r="L48" i="73"/>
  <c r="M48" i="73"/>
  <c r="J56" i="77" l="1"/>
  <c r="K56" i="77"/>
  <c r="L56" i="77"/>
  <c r="K14" i="79"/>
  <c r="L14" i="79"/>
  <c r="M14" i="79"/>
  <c r="F27" i="55"/>
  <c r="E27" i="55"/>
  <c r="D27" i="55"/>
  <c r="F24" i="55"/>
  <c r="E24" i="55"/>
  <c r="D24" i="55"/>
  <c r="F21" i="55"/>
  <c r="F28" i="55" s="1"/>
  <c r="E21" i="55"/>
  <c r="E28" i="55" s="1"/>
  <c r="D21" i="55"/>
  <c r="D28" i="55" s="1"/>
  <c r="F12" i="55"/>
  <c r="F13" i="55" s="1"/>
  <c r="E12" i="55"/>
  <c r="E13" i="55" s="1"/>
  <c r="D12" i="55"/>
  <c r="D13" i="55" s="1"/>
  <c r="H11" i="81" l="1"/>
  <c r="I11" i="81"/>
  <c r="G11" i="81"/>
  <c r="K86" i="73"/>
  <c r="L86" i="73"/>
  <c r="M86" i="73"/>
  <c r="K36" i="73" l="1"/>
  <c r="L36" i="73"/>
  <c r="M36" i="73"/>
  <c r="J29" i="77"/>
  <c r="K29" i="77"/>
  <c r="L29" i="77"/>
  <c r="K18" i="76"/>
  <c r="L18" i="76"/>
  <c r="M18" i="76"/>
  <c r="K79" i="73" l="1"/>
  <c r="L79" i="73"/>
  <c r="M79" i="73"/>
  <c r="K66" i="73"/>
  <c r="L66" i="73"/>
  <c r="M66" i="73"/>
  <c r="K21" i="79"/>
  <c r="L21" i="79"/>
  <c r="M21" i="79"/>
  <c r="J48" i="77"/>
  <c r="K48" i="77"/>
  <c r="L48" i="77"/>
  <c r="K10" i="79" l="1"/>
  <c r="L10" i="79"/>
  <c r="M10" i="79"/>
  <c r="K15" i="76" l="1"/>
  <c r="L15" i="76"/>
  <c r="M15" i="76"/>
  <c r="J62" i="77"/>
  <c r="J35" i="77"/>
  <c r="K35" i="77"/>
  <c r="L35" i="77"/>
  <c r="K7" i="76" l="1"/>
  <c r="L7" i="76"/>
  <c r="M7" i="76"/>
  <c r="J22" i="77"/>
  <c r="K22" i="77"/>
  <c r="L22" i="77"/>
  <c r="J26" i="77"/>
  <c r="K26" i="77"/>
  <c r="L26" i="77"/>
  <c r="K62" i="77" l="1"/>
  <c r="L62" i="77"/>
  <c r="K27" i="73" l="1"/>
  <c r="L27" i="73"/>
  <c r="M27" i="73"/>
  <c r="K31" i="73"/>
  <c r="L31" i="73"/>
  <c r="M31" i="73"/>
  <c r="K24" i="79" l="1"/>
  <c r="L24" i="79" l="1"/>
  <c r="M24" i="79"/>
  <c r="K17" i="79" l="1"/>
  <c r="K25" i="79" s="1"/>
  <c r="L17" i="79"/>
  <c r="L25" i="79" s="1"/>
  <c r="M17" i="79"/>
  <c r="M25" i="79" s="1"/>
  <c r="K21" i="76"/>
  <c r="L21" i="76"/>
  <c r="M21" i="76"/>
  <c r="G8" i="81" l="1"/>
  <c r="G12" i="81" s="1"/>
  <c r="H8" i="81"/>
  <c r="H12" i="81" s="1"/>
  <c r="I8" i="81"/>
  <c r="I12" i="81" s="1"/>
  <c r="L22" i="76" l="1"/>
  <c r="M22" i="76"/>
  <c r="K22" i="76"/>
  <c r="J63" i="77" l="1"/>
  <c r="K63" i="77"/>
  <c r="L63" i="77" l="1"/>
</calcChain>
</file>

<file path=xl/sharedStrings.xml><?xml version="1.0" encoding="utf-8"?>
<sst xmlns="http://schemas.openxmlformats.org/spreadsheetml/2006/main" count="1273" uniqueCount="456">
  <si>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</si>
  <si>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</si>
  <si>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</si>
  <si>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</si>
  <si>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</si>
  <si>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</si>
  <si>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</si>
  <si>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</si>
  <si>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</si>
  <si>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</si>
  <si>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</si>
  <si>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</si>
  <si>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</si>
  <si>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</si>
  <si>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</si>
  <si>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</si>
  <si>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</si>
  <si>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</si>
  <si>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</si>
  <si>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</si>
  <si>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</si>
  <si>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</si>
  <si>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</si>
  <si>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</si>
  <si>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</si>
  <si>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</si>
  <si>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</si>
  <si>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</si>
  <si>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</si>
  <si>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</si>
  <si>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</si>
  <si>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</si>
  <si>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</si>
  <si>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</si>
  <si>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</si>
  <si>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</si>
  <si>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</si>
  <si>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</si>
  <si>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</si>
  <si>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</si>
  <si>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</si>
  <si>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</si>
  <si>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</si>
  <si>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</si>
  <si>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</si>
  <si>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</si>
  <si>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</si>
  <si>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</si>
  <si>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</si>
  <si>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</si>
  <si>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</si>
  <si>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</si>
  <si>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</si>
  <si>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</si>
  <si>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</si>
  <si>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</si>
  <si>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</si>
  <si>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</si>
  <si>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</si>
  <si>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</si>
  <si>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</si>
  <si>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</si>
  <si>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</si>
  <si>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</si>
  <si>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</si>
  <si>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</si>
  <si>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</si>
  <si>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</si>
  <si>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</si>
  <si>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</si>
  <si>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</si>
  <si>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</si>
  <si>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</si>
  <si>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</si>
  <si>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</si>
  <si>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</si>
  <si>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</si>
  <si>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</si>
  <si>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</si>
  <si>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</si>
  <si>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</si>
  <si>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</si>
  <si>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</si>
  <si>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</si>
  <si>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</si>
  <si>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</si>
  <si>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</si>
  <si>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</si>
  <si>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</si>
  <si>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</si>
  <si>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</si>
  <si>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</si>
  <si>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</si>
  <si>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</si>
  <si>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</si>
  <si>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</si>
  <si>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</si>
  <si>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</si>
  <si>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</si>
  <si>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</si>
  <si>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</si>
  <si>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</si>
  <si>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</si>
  <si>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</si>
  <si>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</si>
  <si>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</si>
  <si>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</si>
  <si>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</si>
  <si>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</si>
  <si>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</si>
  <si>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</si>
  <si>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</si>
  <si>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</si>
  <si>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</si>
  <si>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</si>
  <si>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</si>
  <si>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</si>
  <si>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</si>
  <si>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</si>
  <si>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</si>
  <si>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</si>
  <si>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</si>
  <si>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</si>
  <si>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</si>
  <si>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</si>
  <si>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</si>
  <si>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</si>
  <si>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</si>
  <si>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</si>
  <si>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</si>
  <si>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</si>
  <si>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</si>
  <si>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</si>
  <si>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</si>
  <si>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</si>
  <si>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</si>
  <si>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</si>
  <si>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</si>
  <si>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</si>
  <si>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</si>
  <si>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</si>
  <si>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</si>
  <si>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</si>
  <si>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</si>
  <si>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</si>
  <si>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</si>
  <si>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</si>
  <si>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</si>
  <si>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</si>
  <si>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</si>
  <si>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</si>
  <si>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</si>
  <si>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</si>
  <si>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</si>
  <si>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</si>
  <si>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</si>
  <si>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</si>
  <si>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</si>
  <si>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</si>
  <si>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</si>
  <si>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</si>
  <si>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</si>
  <si>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</si>
  <si>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</si>
  <si>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</si>
  <si>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</si>
  <si>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</si>
  <si>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</si>
  <si>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</si>
  <si>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</si>
  <si>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</si>
  <si>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</si>
  <si>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</si>
  <si>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</si>
  <si>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</si>
  <si>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</si>
  <si>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</si>
  <si>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</si>
  <si>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</si>
  <si>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</si>
  <si>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</si>
  <si>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</si>
  <si>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</si>
  <si>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</si>
  <si>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</si>
  <si>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</si>
  <si>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</si>
  <si>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</si>
  <si>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</si>
  <si>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</si>
  <si>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</si>
  <si>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</si>
  <si>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</si>
  <si>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</si>
  <si>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</si>
  <si>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</si>
  <si>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</si>
  <si>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</si>
  <si>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</si>
  <si>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</si>
  <si>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</si>
  <si>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</si>
  <si>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</si>
  <si>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</si>
  <si>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</si>
  <si>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</si>
  <si>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</si>
  <si>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</si>
  <si>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</si>
  <si>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</si>
  <si>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</si>
  <si>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</si>
  <si>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</si>
  <si>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</si>
  <si>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</si>
  <si>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</si>
  <si>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</si>
  <si>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</si>
  <si>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</si>
  <si>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</si>
  <si>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</si>
  <si>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</si>
  <si>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</si>
  <si>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</si>
  <si>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</si>
  <si>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</si>
  <si>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</si>
  <si>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</si>
  <si>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</si>
  <si>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</si>
  <si>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</si>
  <si>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</si>
  <si>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</si>
  <si>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</si>
  <si>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</si>
  <si>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</si>
  <si>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</si>
  <si>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</si>
  <si>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</si>
  <si>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</si>
  <si>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</si>
  <si>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</si>
  <si>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</si>
  <si>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</si>
  <si>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</si>
  <si>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</si>
  <si>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</si>
  <si>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</si>
  <si>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</si>
  <si>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</si>
  <si>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</si>
  <si>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</si>
  <si>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</si>
  <si>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</si>
  <si>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</si>
  <si>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</si>
  <si>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</si>
  <si>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</si>
  <si>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</si>
  <si>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</si>
  <si>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</si>
  <si>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</si>
  <si>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</si>
  <si>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</si>
  <si>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</si>
  <si>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</si>
  <si>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</si>
  <si>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</si>
  <si>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</si>
  <si>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</si>
  <si>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</si>
  <si>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</si>
  <si>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</si>
  <si>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</si>
  <si>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</si>
  <si>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</si>
  <si>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</si>
  <si>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</si>
  <si>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</si>
  <si>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</si>
  <si>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</si>
  <si>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</si>
  <si>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</si>
  <si>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</si>
  <si>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</si>
  <si>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</si>
  <si>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</si>
  <si>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</si>
  <si>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</si>
  <si>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</si>
  <si>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</si>
  <si>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</si>
  <si>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</si>
  <si>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</si>
  <si>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</si>
  <si>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</si>
  <si>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</si>
  <si>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</si>
  <si>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</si>
  <si>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</si>
  <si>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</si>
  <si>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</si>
  <si>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</si>
  <si>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</si>
  <si>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</si>
  <si>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</si>
  <si>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</si>
  <si>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</si>
  <si>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</si>
  <si>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</si>
  <si>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</si>
  <si>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</si>
  <si>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</si>
  <si>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</si>
  <si>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</si>
  <si>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</si>
  <si>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</si>
  <si>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</si>
  <si>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</si>
  <si>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</si>
  <si>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</si>
  <si>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</si>
  <si>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</si>
  <si>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</si>
  <si>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</si>
  <si>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</si>
  <si>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</si>
  <si>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</si>
  <si>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</si>
  <si>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</si>
  <si>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</si>
  <si>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</si>
  <si>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</si>
  <si>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</si>
  <si>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</si>
  <si>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</si>
  <si>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</si>
  <si>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</si>
  <si>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</si>
  <si>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</si>
  <si>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</si>
  <si>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</si>
  <si>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</si>
  <si>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</si>
  <si>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</si>
  <si>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</si>
  <si>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</si>
  <si>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</si>
  <si>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</si>
  <si>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</si>
  <si>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</si>
  <si>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</si>
  <si>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</si>
  <si>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</si>
  <si>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</si>
  <si>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</si>
  <si>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</si>
  <si>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</si>
  <si>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</si>
  <si>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</si>
  <si>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</si>
  <si>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</si>
  <si>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</si>
  <si>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</si>
  <si>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</si>
  <si>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</si>
  <si>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</si>
  <si>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</si>
  <si>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BMAL</t>
  </si>
  <si>
    <t>مصرف المال الإسلامي</t>
  </si>
  <si>
    <t>AL- Mal Islamic Bank</t>
  </si>
  <si>
    <t>المصرف التجاري العراقي الاسلامي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</si>
  <si>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</si>
  <si>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</si>
  <si>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</si>
  <si>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</si>
  <si>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</si>
  <si>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</si>
  <si>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</si>
  <si>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</si>
  <si>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</si>
  <si>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</si>
  <si>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</si>
  <si>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</si>
  <si>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</si>
  <si>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</si>
  <si>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</si>
  <si>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>المصرف المتحد للاستثمار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</si>
  <si>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</si>
  <si>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</si>
  <si>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</si>
  <si>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</si>
  <si>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</si>
  <si>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>فندق أشور</t>
  </si>
  <si>
    <t xml:space="preserve">سد الموصل السياحية </t>
  </si>
  <si>
    <t xml:space="preserve">مصرف بغداد </t>
  </si>
  <si>
    <t>المصرف الدولي الإسلامي</t>
  </si>
  <si>
    <t>بابل للانتاج الحيواني</t>
  </si>
  <si>
    <t>السجاد والمفروشات</t>
  </si>
  <si>
    <t>مصرف كوردستان الدولي الاسلامي</t>
  </si>
  <si>
    <t xml:space="preserve">نقل المنتجات النفطية </t>
  </si>
  <si>
    <t xml:space="preserve">العراقية لانتاج وتسويق اللحوم </t>
  </si>
  <si>
    <t xml:space="preserve">مصرف الاتحاد العراقي </t>
  </si>
  <si>
    <t>الوطنية لصناعات الاثاث المنزلي</t>
  </si>
  <si>
    <t>مصرف نور العراق الاسلامي</t>
  </si>
  <si>
    <t xml:space="preserve">فنادق عشتار </t>
  </si>
  <si>
    <t xml:space="preserve"> </t>
  </si>
  <si>
    <t>العراقية لصناعات الكارتون</t>
  </si>
  <si>
    <t>التمورالعراقية</t>
  </si>
  <si>
    <t xml:space="preserve">     2026/7/9 - 2026/7/5 تقرير التداول الأسبوعي </t>
  </si>
  <si>
    <t>Weekly Trading Report 5/7/2026 - 9/7/2026</t>
  </si>
  <si>
    <t xml:space="preserve">     2026/7/9 - 2026/7/5 ISX-OTC تقرير التداول الأسبوعي /المنصة     </t>
  </si>
  <si>
    <t xml:space="preserve">Over The Counter Platform (OTC) Weekly Trading Report 5/7/2026 - 9/7/2026 </t>
  </si>
  <si>
    <t>التقرير الاسبوعي لتداول الاسهم المباعة من غير العراقيين في السوق العراق للاوراق المالية 2026/7/5 - 2026/7/9</t>
  </si>
  <si>
    <t>Non-Iraqi Weekly Trading Report (Sell) 5/7/2026 - 9/7/2026</t>
  </si>
  <si>
    <t>التقرير الاسبوعي لتداول الاسهم المشتراة لغير العراقيين في السوق العراق للاوراق المالية 2026/7/5 - 2026/7/9</t>
  </si>
  <si>
    <t>Non-Iraqi Weekly Trading Report (Buy) 5/7/2026 - 9/7/2026</t>
  </si>
  <si>
    <t xml:space="preserve"> أسعار الاغلاق لاسهم الشركات المساهمة المدرجة للفترة 2026/7/5 - 2026/7/9</t>
  </si>
  <si>
    <t>Closing prices for the  listed companies from 5/7/2026 - 9/7/2026</t>
  </si>
  <si>
    <t>2026/7/9- 2026/7/5 تقرير التداول الأسبوعي /المنصة الثالثة</t>
  </si>
  <si>
    <t xml:space="preserve">Undisclosed Platform Weekly Trading Report 5/7/2026 - 9/7/2026            </t>
  </si>
  <si>
    <t>2026/7/9 -2026/7/5 تقرير التداول الأسبوعي / المنصة الثانية</t>
  </si>
  <si>
    <t xml:space="preserve">Second Platform Weekly Trading Report 5/7/2026 - 9/7/2026 </t>
  </si>
  <si>
    <t xml:space="preserve">      2026/7/9 - 2026/7/5 تقرير التداول الأسبوعي / المنصة النظامية</t>
  </si>
  <si>
    <t xml:space="preserve">   Weekly Trading Report / Regular 5/7/2026 - 9/7/2026</t>
  </si>
  <si>
    <t>قطاع الخدمات المالية</t>
  </si>
  <si>
    <t>الربيع للوساطة</t>
  </si>
  <si>
    <t>FRSE</t>
  </si>
  <si>
    <t>مجموع قطاع الخدمات المالية</t>
  </si>
  <si>
    <t>الاهلية للتامين</t>
  </si>
  <si>
    <t xml:space="preserve">النخبة للمقاولات العامة </t>
  </si>
  <si>
    <t>مصرف عبر العراق للاستثمار</t>
  </si>
  <si>
    <t>اسماك الشرق الاوسط</t>
  </si>
  <si>
    <t xml:space="preserve">الاسهم المتداولة  </t>
  </si>
  <si>
    <t>Company Names</t>
  </si>
  <si>
    <t>المصرف التجاري العراقي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</si>
  <si>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</si>
  <si>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</si>
  <si>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</si>
  <si>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</si>
  <si>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</si>
  <si>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</si>
  <si>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>مصرف الدولي الاسلامي</t>
  </si>
  <si>
    <t>International islamic bank</t>
  </si>
  <si>
    <t>Total Bank sector</t>
  </si>
  <si>
    <t>المجموع الكلي</t>
  </si>
  <si>
    <t>Grand Total</t>
  </si>
  <si>
    <t xml:space="preserve">قطاع الصناعة </t>
  </si>
  <si>
    <t>الصناعات الخفيفة</t>
  </si>
  <si>
    <t xml:space="preserve">مجموع قطاع الصناعة </t>
  </si>
  <si>
    <t>Total Industry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</si>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</sst>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  <font>
      <b/>
      <sz val="12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84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6" xfId="0" applyFont="1" applyFill="1" applyBorder="1" applyAlignment="1">
      <alignment horizontal="left" vertical="center" wrapText="1"/>
    </xf>
    <xf numFmtId="0" fontId="78" fillId="57" borderId="37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4" fontId="75" fillId="57" borderId="37" xfId="0" applyNumberFormat="1" applyFont="1" applyFill="1" applyBorder="1" applyAlignment="1">
      <alignment horizontal="left" vertical="center" wrapText="1"/>
    </xf>
    <xf numFmtId="3" fontId="75" fillId="57" borderId="37" xfId="0" applyNumberFormat="1" applyFont="1" applyFill="1" applyBorder="1" applyAlignment="1">
      <alignment horizontal="left" vertical="center" wrapText="1"/>
    </xf>
    <xf numFmtId="0" fontId="75" fillId="59" borderId="36" xfId="0" applyFont="1" applyFill="1" applyBorder="1" applyAlignment="1">
      <alignment vertical="center"/>
    </xf>
    <xf numFmtId="0" fontId="78" fillId="59" borderId="37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6" xfId="160" applyFont="1" applyFill="1" applyBorder="1" applyAlignment="1">
      <alignment horizontal="center" vertical="center"/>
    </xf>
    <xf numFmtId="166" fontId="77" fillId="60" borderId="37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5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6" xfId="0" applyBorder="1"/>
    <xf numFmtId="4" fontId="74" fillId="0" borderId="0" xfId="0" applyNumberFormat="1" applyFont="1" applyAlignment="1">
      <alignment horizontal="right"/>
    </xf>
    <xf numFmtId="166" fontId="75" fillId="58" borderId="43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166" fontId="75" fillId="58" borderId="43" xfId="0" applyNumberFormat="1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 wrapText="1"/>
    </xf>
    <xf numFmtId="0" fontId="92" fillId="59" borderId="58" xfId="0" applyFont="1" applyFill="1" applyBorder="1" applyAlignment="1">
      <alignment horizontal="center" vertical="center" wrapText="1"/>
    </xf>
    <xf numFmtId="0" fontId="92" fillId="60" borderId="58" xfId="0" applyFont="1" applyFill="1" applyBorder="1" applyAlignment="1">
      <alignment horizontal="left" vertical="center"/>
    </xf>
    <xf numFmtId="0" fontId="92" fillId="0" borderId="57" xfId="176" applyFont="1" applyBorder="1" applyAlignment="1">
      <alignment horizontal="right" vertical="center"/>
    </xf>
    <xf numFmtId="0" fontId="92" fillId="0" borderId="57" xfId="176" applyFont="1" applyBorder="1" applyAlignment="1">
      <alignment horizontal="left" vertical="center"/>
    </xf>
    <xf numFmtId="3" fontId="92" fillId="0" borderId="62" xfId="176" applyNumberFormat="1" applyFont="1" applyBorder="1" applyAlignment="1">
      <alignment horizontal="center" vertical="center"/>
    </xf>
    <xf numFmtId="0" fontId="92" fillId="0" borderId="58" xfId="200" applyFont="1" applyBorder="1" applyAlignment="1">
      <alignment vertical="center"/>
    </xf>
    <xf numFmtId="3" fontId="92" fillId="59" borderId="62" xfId="176" applyNumberFormat="1" applyFont="1" applyFill="1" applyBorder="1" applyAlignment="1">
      <alignment horizontal="center" vertical="center"/>
    </xf>
    <xf numFmtId="0" fontId="92" fillId="59" borderId="58" xfId="0" applyFont="1" applyFill="1" applyBorder="1" applyAlignment="1">
      <alignment vertical="center"/>
    </xf>
    <xf numFmtId="0" fontId="70" fillId="0" borderId="55" xfId="0" applyFont="1" applyBorder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6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0" fillId="0" borderId="56" xfId="0" applyFont="1" applyBorder="1" applyAlignment="1">
      <alignment horizontal="right" vertical="center"/>
    </xf>
    <xf numFmtId="0" fontId="70" fillId="0" borderId="55" xfId="0" applyFont="1" applyBorder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36" xfId="0" applyFont="1" applyBorder="1" applyAlignment="1">
      <alignment horizontal="center" vertical="center"/>
    </xf>
    <xf numFmtId="0" fontId="83" fillId="0" borderId="20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88" fillId="0" borderId="36" xfId="0" applyNumberFormat="1" applyFont="1" applyBorder="1" applyAlignment="1">
      <alignment horizontal="center"/>
    </xf>
    <xf numFmtId="2" fontId="88" fillId="0" borderId="37" xfId="0" applyNumberFormat="1" applyFont="1" applyBorder="1" applyAlignment="1">
      <alignment horizontal="center"/>
    </xf>
    <xf numFmtId="2" fontId="88" fillId="0" borderId="20" xfId="0" applyNumberFormat="1" applyFont="1" applyBorder="1" applyAlignment="1">
      <alignment horizontal="center"/>
    </xf>
    <xf numFmtId="2" fontId="77" fillId="60" borderId="36" xfId="0" applyNumberFormat="1" applyFont="1" applyFill="1" applyBorder="1" applyAlignment="1">
      <alignment horizontal="center" vertical="center"/>
    </xf>
    <xf numFmtId="2" fontId="77" fillId="60" borderId="37" xfId="0" applyNumberFormat="1" applyFont="1" applyFill="1" applyBorder="1" applyAlignment="1">
      <alignment horizontal="center" vertical="center"/>
    </xf>
    <xf numFmtId="2" fontId="77" fillId="60" borderId="20" xfId="0" applyNumberFormat="1" applyFont="1" applyFill="1" applyBorder="1" applyAlignment="1">
      <alignment horizontal="center" vertical="center"/>
    </xf>
    <xf numFmtId="0" fontId="92" fillId="59" borderId="63" xfId="176" applyFont="1" applyFill="1" applyBorder="1" applyAlignment="1">
      <alignment horizontal="center" vertical="center"/>
    </xf>
    <xf numFmtId="0" fontId="92" fillId="59" borderId="64" xfId="176" applyFont="1" applyFill="1" applyBorder="1" applyAlignment="1">
      <alignment horizontal="center" vertical="center"/>
    </xf>
    <xf numFmtId="0" fontId="92" fillId="60" borderId="59" xfId="0" applyFont="1" applyFill="1" applyBorder="1" applyAlignment="1">
      <alignment horizontal="right" vertical="center"/>
    </xf>
    <xf numFmtId="0" fontId="92" fillId="60" borderId="60" xfId="0" applyFont="1" applyFill="1" applyBorder="1" applyAlignment="1">
      <alignment horizontal="right" vertical="center"/>
    </xf>
    <xf numFmtId="0" fontId="92" fillId="60" borderId="61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/>
    </xf>
    <xf numFmtId="0" fontId="73" fillId="0" borderId="44" xfId="0" applyFont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8" xfId="0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6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52" xfId="0" applyFont="1" applyFill="1" applyBorder="1" applyAlignment="1">
      <alignment horizontal="left" vertical="center" wrapText="1"/>
    </xf>
    <xf numFmtId="0" fontId="75" fillId="57" borderId="53" xfId="0" applyFont="1" applyFill="1" applyBorder="1" applyAlignment="1">
      <alignment horizontal="left" vertical="center" wrapText="1"/>
    </xf>
    <xf numFmtId="0" fontId="75" fillId="57" borderId="54" xfId="0" applyFont="1" applyFill="1" applyBorder="1" applyAlignment="1">
      <alignment horizontal="lef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6" xfId="0" applyFont="1" applyFill="1" applyBorder="1" applyAlignment="1">
      <alignment horizontal="righ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1" xfId="722" applyFont="1" applyBorder="1" applyAlignment="1">
      <alignment horizontal="center" vertical="center"/>
    </xf>
    <xf numFmtId="43" fontId="70" fillId="0" borderId="39" xfId="722" applyFont="1" applyBorder="1" applyAlignment="1">
      <alignment horizontal="center" vertical="center"/>
    </xf>
    <xf numFmtId="0" fontId="93" fillId="0" borderId="0" xfId="0" applyFont="1" applyAlignment="1">
      <alignment horizont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2119313</xdr:colOff>
      <xdr:row>66</xdr:row>
      <xdr:rowOff>133144</xdr:rowOff>
    </xdr:from>
    <xdr:ext cx="825487" cy="807273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710763" y="17913144"/>
          <a:ext cx="825487" cy="80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2431914</xdr:colOff>
      <xdr:row>0</xdr:row>
      <xdr:rowOff>16213</xdr:rowOff>
    </xdr:from>
    <xdr:to>
      <xdr:col>14</xdr:col>
      <xdr:colOff>2956249</xdr:colOff>
      <xdr:row>1</xdr:row>
      <xdr:rowOff>216259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AA6BD5-4122-6534-9909-3101E3AA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184644" y="16213"/>
          <a:ext cx="524335" cy="524301"/>
        </a:xfrm>
        <a:prstGeom prst="rect">
          <a:avLst/>
        </a:prstGeom>
      </xdr:spPr>
    </xdr:pic>
    <xdr:clientData/>
  </xdr:twoCellAnchor>
  <xdr:twoCellAnchor editAs="oneCell">
    <xdr:from>
      <xdr:col>14</xdr:col>
      <xdr:colOff>2063750</xdr:colOff>
      <xdr:row>36</xdr:row>
      <xdr:rowOff>87312</xdr:rowOff>
    </xdr:from>
    <xdr:to>
      <xdr:col>14</xdr:col>
      <xdr:colOff>2934407</xdr:colOff>
      <xdr:row>37</xdr:row>
      <xdr:rowOff>454435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B0EC3D-C20E-3C07-3324-A78C20F6A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4721156" y="9207500"/>
          <a:ext cx="870657" cy="8513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1769268</xdr:colOff>
      <xdr:row>0</xdr:row>
      <xdr:rowOff>202406</xdr:rowOff>
    </xdr:from>
    <xdr:to>
      <xdr:col>9</xdr:col>
      <xdr:colOff>664368</xdr:colOff>
      <xdr:row>2</xdr:row>
      <xdr:rowOff>478631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2667679" y="202406"/>
          <a:ext cx="1181100" cy="1163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2798884</xdr:colOff>
      <xdr:row>14</xdr:row>
      <xdr:rowOff>18983</xdr:rowOff>
    </xdr:from>
    <xdr:to>
      <xdr:col>6</xdr:col>
      <xdr:colOff>3290934</xdr:colOff>
      <xdr:row>15</xdr:row>
      <xdr:rowOff>249114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42412" y="382898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2131894</xdr:colOff>
      <xdr:row>0</xdr:row>
      <xdr:rowOff>7989</xdr:rowOff>
    </xdr:from>
    <xdr:ext cx="531339" cy="563512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31048971" y="7989"/>
          <a:ext cx="531339" cy="563512"/>
        </a:xfrm>
        <a:prstGeom prst="rect">
          <a:avLst/>
        </a:prstGeom>
      </xdr:spPr>
    </xdr:pic>
    <xdr:clientData/>
  </xdr:oneCellAnchor>
  <xdr:oneCellAnchor>
    <xdr:from>
      <xdr:col>7</xdr:col>
      <xdr:colOff>2131894</xdr:colOff>
      <xdr:row>64</xdr:row>
      <xdr:rowOff>7989</xdr:rowOff>
    </xdr:from>
    <xdr:ext cx="531339" cy="563512"/>
    <xdr:pic>
      <xdr:nvPicPr>
        <xdr:cNvPr id="2" name="Picture 1">
          <a:extLst>
            <a:ext uri="{FF2B5EF4-FFF2-40B4-BE49-F238E27FC236}">
              <a16:creationId xmlns:a16="http://schemas.microsoft.com/office/drawing/2014/main" id="{03E3FD8B-1C27-43B7-8765-A530A0473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1710550" y="7989"/>
          <a:ext cx="531339" cy="56351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7FB83661-0592-4EA4-A8AE-4463F39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759549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35</xdr:row>
      <xdr:rowOff>19201</xdr:rowOff>
    </xdr:from>
    <xdr:ext cx="774441" cy="717951"/>
    <xdr:pic>
      <xdr:nvPicPr>
        <xdr:cNvPr id="4" name="Picture 3">
          <a:extLst>
            <a:ext uri="{FF2B5EF4-FFF2-40B4-BE49-F238E27FC236}">
              <a16:creationId xmlns:a16="http://schemas.microsoft.com/office/drawing/2014/main" id="{7853176D-EB56-49B1-A109-DEFF9273F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196296" y="19201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985588</xdr:colOff>
      <xdr:row>0</xdr:row>
      <xdr:rowOff>0</xdr:rowOff>
    </xdr:from>
    <xdr:to>
      <xdr:col>14</xdr:col>
      <xdr:colOff>2046872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99"/>
  <sheetViews>
    <sheetView rightToLeft="1" tabSelected="1" topLeftCell="A19" zoomScaleNormal="100" workbookViewId="0">
      <selection activeCell="Q38" sqref="Q38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1" t="s">
        <v>4</v>
      </c>
      <c r="C1" s="102"/>
      <c r="D1" s="102"/>
      <c r="E1" s="127" t="s">
        <v>409</v>
      </c>
      <c r="F1" s="127"/>
      <c r="G1" s="127"/>
      <c r="H1" s="127"/>
      <c r="I1" s="127"/>
      <c r="J1" s="127"/>
      <c r="K1" s="127"/>
      <c r="L1" s="127"/>
      <c r="M1" s="127"/>
      <c r="N1" s="127"/>
      <c r="O1" s="18"/>
    </row>
    <row r="2" spans="2:16" ht="18.75" customHeight="1">
      <c r="B2" s="128" t="s">
        <v>5</v>
      </c>
      <c r="C2" s="129"/>
      <c r="D2" s="129"/>
      <c r="E2" s="129"/>
      <c r="F2" s="121" t="s">
        <v>410</v>
      </c>
      <c r="G2" s="121"/>
      <c r="H2" s="121"/>
      <c r="I2" s="121"/>
      <c r="J2" s="121"/>
      <c r="K2" s="121"/>
      <c r="L2" s="121"/>
      <c r="M2" s="121"/>
      <c r="N2" s="121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8" customHeight="1">
      <c r="B4" s="44" t="s">
        <v>12</v>
      </c>
      <c r="C4" s="126" t="s">
        <v>3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5" spans="2:16" ht="19.5" customHeight="1">
      <c r="B5" s="32" t="s">
        <v>371</v>
      </c>
      <c r="C5" s="33" t="s">
        <v>169</v>
      </c>
      <c r="D5" s="34">
        <v>0.67</v>
      </c>
      <c r="E5" s="35">
        <v>0.67</v>
      </c>
      <c r="F5" s="35">
        <v>0.65</v>
      </c>
      <c r="G5" s="36">
        <v>0.65</v>
      </c>
      <c r="H5" s="36">
        <v>0.66</v>
      </c>
      <c r="I5" s="36">
        <v>0.67</v>
      </c>
      <c r="J5" s="37">
        <v>-1.4925373134328401</v>
      </c>
      <c r="K5" s="38">
        <v>128</v>
      </c>
      <c r="L5" s="38">
        <v>95861457</v>
      </c>
      <c r="M5" s="38">
        <v>62733926.520000003</v>
      </c>
      <c r="N5" s="39">
        <v>4</v>
      </c>
      <c r="O5" s="40" t="s">
        <v>170</v>
      </c>
    </row>
    <row r="6" spans="2:16" ht="18" customHeight="1">
      <c r="B6" s="32" t="s">
        <v>395</v>
      </c>
      <c r="C6" s="33" t="s">
        <v>36</v>
      </c>
      <c r="D6" s="34">
        <v>3.01</v>
      </c>
      <c r="E6" s="35">
        <v>3.05</v>
      </c>
      <c r="F6" s="35">
        <v>2.97</v>
      </c>
      <c r="G6" s="36">
        <v>2.97</v>
      </c>
      <c r="H6" s="36">
        <v>2.98</v>
      </c>
      <c r="I6" s="36">
        <v>3.01</v>
      </c>
      <c r="J6" s="37">
        <v>-0.9966777408637828</v>
      </c>
      <c r="K6" s="38">
        <v>378</v>
      </c>
      <c r="L6" s="38">
        <v>122919014</v>
      </c>
      <c r="M6" s="38">
        <v>365369907.05000007</v>
      </c>
      <c r="N6" s="39">
        <v>4</v>
      </c>
      <c r="O6" s="40" t="s">
        <v>48</v>
      </c>
    </row>
    <row r="7" spans="2:16" ht="18" customHeight="1">
      <c r="B7" s="32" t="s">
        <v>98</v>
      </c>
      <c r="C7" s="33" t="s">
        <v>99</v>
      </c>
      <c r="D7" s="34">
        <v>1.0900000000000001</v>
      </c>
      <c r="E7" s="35">
        <v>1.0900000000000001</v>
      </c>
      <c r="F7" s="35">
        <v>1.06</v>
      </c>
      <c r="G7" s="36">
        <v>1.07</v>
      </c>
      <c r="H7" s="36">
        <v>1.07</v>
      </c>
      <c r="I7" s="36">
        <v>1.0900000000000001</v>
      </c>
      <c r="J7" s="37">
        <v>-1.834862385321101</v>
      </c>
      <c r="K7" s="38">
        <v>107</v>
      </c>
      <c r="L7" s="38">
        <v>33603423</v>
      </c>
      <c r="M7" s="38">
        <v>36072040.170000002</v>
      </c>
      <c r="N7" s="39">
        <v>4</v>
      </c>
      <c r="O7" s="40" t="s">
        <v>100</v>
      </c>
    </row>
    <row r="8" spans="2:16" ht="18" customHeight="1">
      <c r="B8" s="32" t="s">
        <v>380</v>
      </c>
      <c r="C8" s="33" t="s">
        <v>45</v>
      </c>
      <c r="D8" s="34">
        <v>0.08</v>
      </c>
      <c r="E8" s="35">
        <v>0.09</v>
      </c>
      <c r="F8" s="35">
        <v>7.0000000000000007E-2</v>
      </c>
      <c r="G8" s="36">
        <v>0.08</v>
      </c>
      <c r="H8" s="36">
        <v>0.08</v>
      </c>
      <c r="I8" s="36">
        <v>0.08</v>
      </c>
      <c r="J8" s="37">
        <v>0</v>
      </c>
      <c r="K8" s="38">
        <v>14</v>
      </c>
      <c r="L8" s="38">
        <v>10756993</v>
      </c>
      <c r="M8" s="38">
        <v>827320.73</v>
      </c>
      <c r="N8" s="39">
        <v>3</v>
      </c>
      <c r="O8" s="40" t="s">
        <v>66</v>
      </c>
    </row>
    <row r="9" spans="2:16" ht="18" customHeight="1">
      <c r="B9" s="32" t="s">
        <v>389</v>
      </c>
      <c r="C9" s="33" t="s">
        <v>25</v>
      </c>
      <c r="D9" s="34">
        <v>0.33</v>
      </c>
      <c r="E9" s="35">
        <v>0.33</v>
      </c>
      <c r="F9" s="35">
        <v>0.31</v>
      </c>
      <c r="G9" s="36">
        <v>0.31</v>
      </c>
      <c r="H9" s="36">
        <v>0.31</v>
      </c>
      <c r="I9" s="36">
        <v>0.33</v>
      </c>
      <c r="J9" s="37">
        <v>-6.0606060606060659</v>
      </c>
      <c r="K9" s="38">
        <v>39</v>
      </c>
      <c r="L9" s="38">
        <v>97061129</v>
      </c>
      <c r="M9" s="38">
        <v>30179920.969999999</v>
      </c>
      <c r="N9" s="39">
        <v>4</v>
      </c>
      <c r="O9" s="40" t="s">
        <v>26</v>
      </c>
    </row>
    <row r="10" spans="2:16" ht="18" customHeight="1">
      <c r="B10" s="32" t="s">
        <v>50</v>
      </c>
      <c r="C10" s="33" t="s">
        <v>51</v>
      </c>
      <c r="D10" s="34">
        <v>4.0199999999999996</v>
      </c>
      <c r="E10" s="35">
        <v>4.09</v>
      </c>
      <c r="F10" s="35">
        <v>3.88</v>
      </c>
      <c r="G10" s="36">
        <v>3.96</v>
      </c>
      <c r="H10" s="36">
        <v>4</v>
      </c>
      <c r="I10" s="36">
        <v>4.0199999999999996</v>
      </c>
      <c r="J10" s="37">
        <v>-0.49751243781093191</v>
      </c>
      <c r="K10" s="38">
        <v>687</v>
      </c>
      <c r="L10" s="38">
        <v>4140429480</v>
      </c>
      <c r="M10" s="38">
        <v>16399203302.73</v>
      </c>
      <c r="N10" s="39">
        <v>4</v>
      </c>
      <c r="O10" s="40" t="s">
        <v>52</v>
      </c>
    </row>
    <row r="11" spans="2:16" ht="18" customHeight="1">
      <c r="B11" s="32" t="s">
        <v>228</v>
      </c>
      <c r="C11" s="33" t="s">
        <v>229</v>
      </c>
      <c r="D11" s="34">
        <v>0.23</v>
      </c>
      <c r="E11" s="35">
        <v>0.23</v>
      </c>
      <c r="F11" s="35">
        <v>0.21</v>
      </c>
      <c r="G11" s="36">
        <v>0.21</v>
      </c>
      <c r="H11" s="36">
        <v>0.23</v>
      </c>
      <c r="I11" s="36">
        <v>0.23</v>
      </c>
      <c r="J11" s="37">
        <v>0</v>
      </c>
      <c r="K11" s="38">
        <v>126</v>
      </c>
      <c r="L11" s="38">
        <v>467773016</v>
      </c>
      <c r="M11" s="38">
        <v>100322875.02000001</v>
      </c>
      <c r="N11" s="39">
        <v>4</v>
      </c>
      <c r="O11" s="40" t="s">
        <v>230</v>
      </c>
    </row>
    <row r="12" spans="2:16" ht="18" customHeight="1">
      <c r="B12" s="32" t="s">
        <v>73</v>
      </c>
      <c r="C12" s="33" t="s">
        <v>74</v>
      </c>
      <c r="D12" s="34">
        <v>0.23</v>
      </c>
      <c r="E12" s="35">
        <v>0.24</v>
      </c>
      <c r="F12" s="35">
        <v>0.23</v>
      </c>
      <c r="G12" s="36">
        <v>0.23</v>
      </c>
      <c r="H12" s="36">
        <v>0.23</v>
      </c>
      <c r="I12" s="36">
        <v>0.23</v>
      </c>
      <c r="J12" s="37">
        <v>0</v>
      </c>
      <c r="K12" s="38">
        <v>39</v>
      </c>
      <c r="L12" s="38">
        <v>61322000</v>
      </c>
      <c r="M12" s="38">
        <v>14105660</v>
      </c>
      <c r="N12" s="39">
        <v>4</v>
      </c>
      <c r="O12" s="40" t="s">
        <v>75</v>
      </c>
      <c r="P12" s="106"/>
    </row>
    <row r="13" spans="2:16" ht="18" customHeight="1">
      <c r="B13" s="32" t="s">
        <v>53</v>
      </c>
      <c r="C13" s="33" t="s">
        <v>42</v>
      </c>
      <c r="D13" s="34">
        <v>0.35</v>
      </c>
      <c r="E13" s="35">
        <v>0.35</v>
      </c>
      <c r="F13" s="35">
        <v>0.32</v>
      </c>
      <c r="G13" s="36">
        <v>0.33</v>
      </c>
      <c r="H13" s="36">
        <v>0.32</v>
      </c>
      <c r="I13" s="36">
        <v>0.35</v>
      </c>
      <c r="J13" s="37">
        <v>-8.5714285714285623</v>
      </c>
      <c r="K13" s="38">
        <v>173</v>
      </c>
      <c r="L13" s="38">
        <v>431029684</v>
      </c>
      <c r="M13" s="38">
        <v>143426271.18000001</v>
      </c>
      <c r="N13" s="39">
        <v>4</v>
      </c>
      <c r="O13" s="40" t="s">
        <v>43</v>
      </c>
    </row>
    <row r="14" spans="2:16" ht="18" customHeight="1">
      <c r="B14" s="32" t="s">
        <v>54</v>
      </c>
      <c r="C14" s="33" t="s">
        <v>39</v>
      </c>
      <c r="D14" s="34">
        <v>0.14000000000000001</v>
      </c>
      <c r="E14" s="35">
        <v>0.14000000000000001</v>
      </c>
      <c r="F14" s="35">
        <v>0.13</v>
      </c>
      <c r="G14" s="36">
        <v>0.13</v>
      </c>
      <c r="H14" s="36">
        <v>0.14000000000000001</v>
      </c>
      <c r="I14" s="36">
        <v>0.14000000000000001</v>
      </c>
      <c r="J14" s="37">
        <v>0</v>
      </c>
      <c r="K14" s="38">
        <v>19</v>
      </c>
      <c r="L14" s="38">
        <v>25567946</v>
      </c>
      <c r="M14" s="38">
        <v>3334232.76</v>
      </c>
      <c r="N14" s="39">
        <v>2</v>
      </c>
      <c r="O14" s="40" t="s">
        <v>40</v>
      </c>
    </row>
    <row r="15" spans="2:16" ht="18" customHeight="1">
      <c r="B15" s="32" t="s">
        <v>402</v>
      </c>
      <c r="C15" s="33" t="s">
        <v>220</v>
      </c>
      <c r="D15" s="34">
        <v>0.16</v>
      </c>
      <c r="E15" s="35">
        <v>0.16</v>
      </c>
      <c r="F15" s="35">
        <v>0.15</v>
      </c>
      <c r="G15" s="36">
        <v>0.16</v>
      </c>
      <c r="H15" s="36">
        <v>0.15</v>
      </c>
      <c r="I15" s="36">
        <v>0.16</v>
      </c>
      <c r="J15" s="37">
        <v>-6.25</v>
      </c>
      <c r="K15" s="38">
        <v>3</v>
      </c>
      <c r="L15" s="38">
        <v>1310124</v>
      </c>
      <c r="M15" s="38">
        <v>209519.84</v>
      </c>
      <c r="N15" s="39">
        <v>2</v>
      </c>
      <c r="O15" s="40" t="s">
        <v>223</v>
      </c>
    </row>
    <row r="16" spans="2:16" ht="18" customHeight="1">
      <c r="B16" s="32" t="s">
        <v>399</v>
      </c>
      <c r="C16" s="33" t="s">
        <v>159</v>
      </c>
      <c r="D16" s="34">
        <v>1.45</v>
      </c>
      <c r="E16" s="35">
        <v>1.51</v>
      </c>
      <c r="F16" s="35">
        <v>1.45</v>
      </c>
      <c r="G16" s="36">
        <v>1.5</v>
      </c>
      <c r="H16" s="36">
        <v>1.5</v>
      </c>
      <c r="I16" s="36">
        <v>1.45</v>
      </c>
      <c r="J16" s="37">
        <v>3.4482758620689724</v>
      </c>
      <c r="K16" s="38">
        <v>17</v>
      </c>
      <c r="L16" s="38">
        <v>22610081</v>
      </c>
      <c r="M16" s="38">
        <v>33915490.280000001</v>
      </c>
      <c r="N16" s="39">
        <v>2</v>
      </c>
      <c r="O16" s="40" t="s">
        <v>160</v>
      </c>
    </row>
    <row r="17" spans="2:15" ht="18" customHeight="1">
      <c r="B17" s="32" t="s">
        <v>392</v>
      </c>
      <c r="C17" s="33" t="s">
        <v>123</v>
      </c>
      <c r="D17" s="34">
        <v>0.33</v>
      </c>
      <c r="E17" s="35">
        <v>0.33</v>
      </c>
      <c r="F17" s="35">
        <v>0.31</v>
      </c>
      <c r="G17" s="36">
        <v>0.32</v>
      </c>
      <c r="H17" s="36">
        <v>0.31</v>
      </c>
      <c r="I17" s="36">
        <v>0.33</v>
      </c>
      <c r="J17" s="37">
        <v>-6.0606060606060659</v>
      </c>
      <c r="K17" s="38">
        <v>90</v>
      </c>
      <c r="L17" s="38">
        <v>134315213</v>
      </c>
      <c r="M17" s="38">
        <v>42566454.039999999</v>
      </c>
      <c r="N17" s="39">
        <v>3</v>
      </c>
      <c r="O17" s="40" t="s">
        <v>128</v>
      </c>
    </row>
    <row r="18" spans="2:15" ht="18" customHeight="1">
      <c r="B18" s="32" t="s">
        <v>38</v>
      </c>
      <c r="C18" s="33" t="s">
        <v>37</v>
      </c>
      <c r="D18" s="34">
        <v>1.92</v>
      </c>
      <c r="E18" s="34">
        <v>1.93</v>
      </c>
      <c r="F18" s="34">
        <v>1.9</v>
      </c>
      <c r="G18" s="36">
        <v>1.91</v>
      </c>
      <c r="H18" s="36">
        <v>1.9</v>
      </c>
      <c r="I18" s="36">
        <v>1.93</v>
      </c>
      <c r="J18" s="37">
        <v>-1.5544041450777257</v>
      </c>
      <c r="K18" s="38">
        <v>450</v>
      </c>
      <c r="L18" s="38">
        <v>1376160502</v>
      </c>
      <c r="M18" s="38">
        <v>2633880640.0599999</v>
      </c>
      <c r="N18" s="39">
        <v>4</v>
      </c>
      <c r="O18" s="40" t="s">
        <v>55</v>
      </c>
    </row>
    <row r="19" spans="2:15" ht="18" customHeight="1">
      <c r="B19" s="32" t="s">
        <v>387</v>
      </c>
      <c r="C19" s="33" t="s">
        <v>147</v>
      </c>
      <c r="D19" s="34">
        <v>0.06</v>
      </c>
      <c r="E19" s="35">
        <v>0.06</v>
      </c>
      <c r="F19" s="35">
        <v>0.05</v>
      </c>
      <c r="G19" s="36">
        <v>0.05</v>
      </c>
      <c r="H19" s="36">
        <v>0.05</v>
      </c>
      <c r="I19" s="36">
        <v>0.06</v>
      </c>
      <c r="J19" s="37">
        <v>-16.666666666666664</v>
      </c>
      <c r="K19" s="38">
        <v>132</v>
      </c>
      <c r="L19" s="38">
        <v>70802257</v>
      </c>
      <c r="M19" s="38">
        <v>3541126.0999999996</v>
      </c>
      <c r="N19" s="39">
        <v>3</v>
      </c>
      <c r="O19" s="40" t="s">
        <v>241</v>
      </c>
    </row>
    <row r="20" spans="2:15" ht="18" customHeight="1">
      <c r="B20" s="32" t="s">
        <v>242</v>
      </c>
      <c r="C20" s="33" t="s">
        <v>243</v>
      </c>
      <c r="D20" s="34">
        <v>0.27</v>
      </c>
      <c r="E20" s="35">
        <v>0.28000000000000003</v>
      </c>
      <c r="F20" s="35">
        <v>0.27</v>
      </c>
      <c r="G20" s="36">
        <v>0.27</v>
      </c>
      <c r="H20" s="36">
        <v>0.28000000000000003</v>
      </c>
      <c r="I20" s="36">
        <v>0.28999999999999998</v>
      </c>
      <c r="J20" s="37">
        <v>-3.4482758620689502</v>
      </c>
      <c r="K20" s="38">
        <v>5</v>
      </c>
      <c r="L20" s="38">
        <v>1053403</v>
      </c>
      <c r="M20" s="38">
        <v>284618.81</v>
      </c>
      <c r="N20" s="39">
        <v>2</v>
      </c>
      <c r="O20" s="40" t="s">
        <v>244</v>
      </c>
    </row>
    <row r="21" spans="2:15" ht="18" customHeight="1">
      <c r="B21" s="32" t="s">
        <v>199</v>
      </c>
      <c r="C21" s="33" t="s">
        <v>198</v>
      </c>
      <c r="D21" s="34">
        <v>0.88</v>
      </c>
      <c r="E21" s="35">
        <v>0.95</v>
      </c>
      <c r="F21" s="35">
        <v>0.88</v>
      </c>
      <c r="G21" s="36">
        <v>0.92</v>
      </c>
      <c r="H21" s="36">
        <v>0.95</v>
      </c>
      <c r="I21" s="36">
        <v>0.95</v>
      </c>
      <c r="J21" s="37">
        <v>0</v>
      </c>
      <c r="K21" s="38">
        <v>20</v>
      </c>
      <c r="L21" s="38">
        <v>612792</v>
      </c>
      <c r="M21" s="38">
        <v>561645.34</v>
      </c>
      <c r="N21" s="39">
        <v>4</v>
      </c>
      <c r="O21" s="40" t="s">
        <v>283</v>
      </c>
    </row>
    <row r="22" spans="2:15" ht="18" customHeight="1">
      <c r="B22" s="32" t="s">
        <v>248</v>
      </c>
      <c r="C22" s="33" t="s">
        <v>106</v>
      </c>
      <c r="D22" s="34">
        <v>0.54</v>
      </c>
      <c r="E22" s="35">
        <v>0.55000000000000004</v>
      </c>
      <c r="F22" s="35">
        <v>0.53</v>
      </c>
      <c r="G22" s="36">
        <v>0.55000000000000004</v>
      </c>
      <c r="H22" s="36">
        <v>0.55000000000000004</v>
      </c>
      <c r="I22" s="36">
        <v>0.55000000000000004</v>
      </c>
      <c r="J22" s="37">
        <v>0</v>
      </c>
      <c r="K22" s="38">
        <v>43</v>
      </c>
      <c r="L22" s="38">
        <v>18374008</v>
      </c>
      <c r="M22" s="38">
        <v>9898067.6400000006</v>
      </c>
      <c r="N22" s="39">
        <v>4</v>
      </c>
      <c r="O22" s="40" t="s">
        <v>107</v>
      </c>
    </row>
    <row r="23" spans="2:15" ht="18" customHeight="1">
      <c r="B23" s="32" t="s">
        <v>431</v>
      </c>
      <c r="C23" s="33" t="s">
        <v>246</v>
      </c>
      <c r="D23" s="34">
        <v>0.28000000000000003</v>
      </c>
      <c r="E23" s="35">
        <v>0.28000000000000003</v>
      </c>
      <c r="F23" s="35">
        <v>0.27</v>
      </c>
      <c r="G23" s="36">
        <v>0.27</v>
      </c>
      <c r="H23" s="36">
        <v>0.27</v>
      </c>
      <c r="I23" s="36">
        <v>0.3</v>
      </c>
      <c r="J23" s="37">
        <v>-9.9999999999999858</v>
      </c>
      <c r="K23" s="38">
        <v>4</v>
      </c>
      <c r="L23" s="38">
        <v>13024388</v>
      </c>
      <c r="M23" s="38">
        <v>3596584.76</v>
      </c>
      <c r="N23" s="39">
        <v>2</v>
      </c>
      <c r="O23" s="40" t="s">
        <v>247</v>
      </c>
    </row>
    <row r="24" spans="2:15" ht="18" customHeight="1">
      <c r="B24" s="32" t="s">
        <v>190</v>
      </c>
      <c r="C24" s="33" t="s">
        <v>189</v>
      </c>
      <c r="D24" s="34">
        <v>0.1</v>
      </c>
      <c r="E24" s="35">
        <v>0.1</v>
      </c>
      <c r="F24" s="35">
        <v>0.09</v>
      </c>
      <c r="G24" s="36">
        <v>0.09</v>
      </c>
      <c r="H24" s="36">
        <v>0.09</v>
      </c>
      <c r="I24" s="36">
        <v>0.1</v>
      </c>
      <c r="J24" s="37">
        <v>-10.000000000000009</v>
      </c>
      <c r="K24" s="38">
        <v>6</v>
      </c>
      <c r="L24" s="38">
        <v>1986107</v>
      </c>
      <c r="M24" s="38">
        <v>178751.48</v>
      </c>
      <c r="N24" s="39">
        <v>1</v>
      </c>
      <c r="O24" s="40" t="s">
        <v>249</v>
      </c>
    </row>
    <row r="25" spans="2:15" ht="18" customHeight="1">
      <c r="B25" s="32" t="s">
        <v>404</v>
      </c>
      <c r="C25" s="33" t="s">
        <v>200</v>
      </c>
      <c r="D25" s="34">
        <v>0.22</v>
      </c>
      <c r="E25" s="35">
        <v>0.23</v>
      </c>
      <c r="F25" s="35">
        <v>0.21</v>
      </c>
      <c r="G25" s="36">
        <v>0.23</v>
      </c>
      <c r="H25" s="36">
        <v>0.23</v>
      </c>
      <c r="I25" s="36">
        <v>0.23</v>
      </c>
      <c r="J25" s="37">
        <v>0</v>
      </c>
      <c r="K25" s="38">
        <v>4</v>
      </c>
      <c r="L25" s="38">
        <v>3481609</v>
      </c>
      <c r="M25" s="38">
        <v>737040.92999999993</v>
      </c>
      <c r="N25" s="39">
        <v>3</v>
      </c>
      <c r="O25" s="40" t="s">
        <v>203</v>
      </c>
    </row>
    <row r="26" spans="2:15" ht="18" customHeight="1">
      <c r="B26" s="32" t="s">
        <v>396</v>
      </c>
      <c r="C26" s="33" t="s">
        <v>152</v>
      </c>
      <c r="D26" s="34">
        <v>0.2</v>
      </c>
      <c r="E26" s="35">
        <v>0.22</v>
      </c>
      <c r="F26" s="35">
        <v>0.2</v>
      </c>
      <c r="G26" s="36">
        <v>0.22</v>
      </c>
      <c r="H26" s="36">
        <v>0.22</v>
      </c>
      <c r="I26" s="36">
        <v>0.22</v>
      </c>
      <c r="J26" s="37">
        <v>0</v>
      </c>
      <c r="K26" s="38">
        <v>19</v>
      </c>
      <c r="L26" s="38">
        <v>267152661</v>
      </c>
      <c r="M26" s="38">
        <v>56106698.760000005</v>
      </c>
      <c r="N26" s="39">
        <v>3</v>
      </c>
      <c r="O26" s="40" t="s">
        <v>153</v>
      </c>
    </row>
    <row r="27" spans="2:15" ht="18" customHeight="1">
      <c r="B27" s="123" t="s">
        <v>372</v>
      </c>
      <c r="C27" s="125"/>
      <c r="D27" s="123"/>
      <c r="E27" s="124"/>
      <c r="F27" s="124"/>
      <c r="G27" s="124"/>
      <c r="H27" s="124"/>
      <c r="I27" s="124"/>
      <c r="J27" s="125"/>
      <c r="K27" s="42">
        <f>SUM(K5:K26)</f>
        <v>2503</v>
      </c>
      <c r="L27" s="43">
        <f>SUM(L5:L26)</f>
        <v>7397207287</v>
      </c>
      <c r="M27" s="43">
        <f>SUM(M5:M26)</f>
        <v>19941052095.169998</v>
      </c>
      <c r="N27" s="43">
        <v>4</v>
      </c>
      <c r="O27" s="41" t="s">
        <v>14</v>
      </c>
    </row>
    <row r="28" spans="2:15" ht="18" customHeight="1">
      <c r="B28" s="44" t="s">
        <v>27</v>
      </c>
      <c r="C28" s="44"/>
      <c r="D28" s="126" t="s">
        <v>95</v>
      </c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</row>
    <row r="29" spans="2:15" ht="18" customHeight="1">
      <c r="B29" s="32" t="s">
        <v>378</v>
      </c>
      <c r="C29" s="33" t="s">
        <v>32</v>
      </c>
      <c r="D29" s="99">
        <v>16.37</v>
      </c>
      <c r="E29" s="99">
        <v>16.5</v>
      </c>
      <c r="F29" s="99">
        <v>16.2</v>
      </c>
      <c r="G29" s="36">
        <v>16.22</v>
      </c>
      <c r="H29" s="36">
        <v>16.2</v>
      </c>
      <c r="I29" s="36">
        <v>16.37</v>
      </c>
      <c r="J29" s="37">
        <v>-1.0384850335980578</v>
      </c>
      <c r="K29" s="38">
        <v>720</v>
      </c>
      <c r="L29" s="38">
        <v>19862288</v>
      </c>
      <c r="M29" s="38">
        <v>322111449.15000004</v>
      </c>
      <c r="N29" s="39">
        <v>4</v>
      </c>
      <c r="O29" s="40" t="s">
        <v>33</v>
      </c>
    </row>
    <row r="30" spans="2:15" ht="18" customHeight="1">
      <c r="B30" s="32" t="s">
        <v>112</v>
      </c>
      <c r="C30" s="33" t="s">
        <v>113</v>
      </c>
      <c r="D30" s="99">
        <v>3.82</v>
      </c>
      <c r="E30" s="99">
        <v>3.84</v>
      </c>
      <c r="F30" s="99">
        <v>3.71</v>
      </c>
      <c r="G30" s="36">
        <v>3.78</v>
      </c>
      <c r="H30" s="36">
        <v>3.81</v>
      </c>
      <c r="I30" s="36">
        <v>3.82</v>
      </c>
      <c r="J30" s="37">
        <v>-0.26178010471203939</v>
      </c>
      <c r="K30" s="38">
        <v>103</v>
      </c>
      <c r="L30" s="38">
        <v>5997514</v>
      </c>
      <c r="M30" s="38">
        <v>22651580.199999999</v>
      </c>
      <c r="N30" s="39">
        <v>4</v>
      </c>
      <c r="O30" s="40" t="s">
        <v>300</v>
      </c>
    </row>
    <row r="31" spans="2:15" ht="18" customHeight="1">
      <c r="B31" s="123" t="s">
        <v>93</v>
      </c>
      <c r="C31" s="125"/>
      <c r="D31" s="123"/>
      <c r="E31" s="124"/>
      <c r="F31" s="124"/>
      <c r="G31" s="124"/>
      <c r="H31" s="124"/>
      <c r="I31" s="124"/>
      <c r="J31" s="125"/>
      <c r="K31" s="42">
        <f>SUM(K29:K30)</f>
        <v>823</v>
      </c>
      <c r="L31" s="43">
        <f>SUM(L29:L30)</f>
        <v>25859802</v>
      </c>
      <c r="M31" s="43">
        <f>SUM(M29:M30)</f>
        <v>344763029.35000002</v>
      </c>
      <c r="N31" s="43">
        <v>4</v>
      </c>
      <c r="O31" s="41" t="s">
        <v>14</v>
      </c>
    </row>
    <row r="32" spans="2:15" ht="18" customHeight="1">
      <c r="B32" s="44" t="s">
        <v>114</v>
      </c>
      <c r="C32" s="44"/>
      <c r="D32" s="126" t="s">
        <v>116</v>
      </c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</row>
    <row r="33" spans="2:16" ht="18" customHeight="1">
      <c r="B33" s="32" t="s">
        <v>376</v>
      </c>
      <c r="C33" s="48" t="s">
        <v>162</v>
      </c>
      <c r="D33" s="45">
        <v>0.89</v>
      </c>
      <c r="E33" s="45">
        <v>0.89</v>
      </c>
      <c r="F33" s="45">
        <v>0.85</v>
      </c>
      <c r="G33" s="36">
        <v>0.89</v>
      </c>
      <c r="H33" s="36">
        <v>0.86</v>
      </c>
      <c r="I33" s="36">
        <v>0.88</v>
      </c>
      <c r="J33" s="37">
        <v>-2.2727272727272707</v>
      </c>
      <c r="K33" s="38">
        <v>15</v>
      </c>
      <c r="L33" s="38">
        <v>380145</v>
      </c>
      <c r="M33" s="38">
        <v>333525.94</v>
      </c>
      <c r="N33" s="39">
        <v>2</v>
      </c>
      <c r="O33" s="40" t="s">
        <v>163</v>
      </c>
      <c r="P33" s="6"/>
    </row>
    <row r="34" spans="2:16" ht="18" customHeight="1">
      <c r="B34" s="32" t="s">
        <v>429</v>
      </c>
      <c r="C34" s="48" t="s">
        <v>209</v>
      </c>
      <c r="D34" s="45">
        <v>0.8</v>
      </c>
      <c r="E34" s="45">
        <v>0.8</v>
      </c>
      <c r="F34" s="45">
        <v>0.8</v>
      </c>
      <c r="G34" s="36">
        <v>0.8</v>
      </c>
      <c r="H34" s="36">
        <v>0.8</v>
      </c>
      <c r="I34" s="36">
        <v>0.82</v>
      </c>
      <c r="J34" s="37">
        <v>-2.4390243902438935</v>
      </c>
      <c r="K34" s="38">
        <v>5</v>
      </c>
      <c r="L34" s="38">
        <v>9091</v>
      </c>
      <c r="M34" s="38">
        <v>7272.8</v>
      </c>
      <c r="N34" s="39">
        <v>1</v>
      </c>
      <c r="O34" s="40" t="s">
        <v>304</v>
      </c>
      <c r="P34" s="6"/>
    </row>
    <row r="35" spans="2:16" ht="18" customHeight="1">
      <c r="B35" s="32" t="s">
        <v>306</v>
      </c>
      <c r="C35" s="48" t="s">
        <v>307</v>
      </c>
      <c r="D35" s="45">
        <v>5.09</v>
      </c>
      <c r="E35" s="45">
        <v>5.09</v>
      </c>
      <c r="F35" s="45">
        <v>5.09</v>
      </c>
      <c r="G35" s="36">
        <v>5.09</v>
      </c>
      <c r="H35" s="36">
        <v>5.09</v>
      </c>
      <c r="I35" s="36">
        <v>5.0999999999999996</v>
      </c>
      <c r="J35" s="37">
        <v>-0.19607843137254832</v>
      </c>
      <c r="K35" s="38">
        <v>1</v>
      </c>
      <c r="L35" s="38">
        <v>194</v>
      </c>
      <c r="M35" s="38">
        <v>987.46</v>
      </c>
      <c r="N35" s="39">
        <v>1</v>
      </c>
      <c r="O35" s="40" t="s">
        <v>308</v>
      </c>
      <c r="P35" s="6"/>
    </row>
    <row r="36" spans="2:16" ht="18" customHeight="1">
      <c r="B36" s="123" t="s">
        <v>115</v>
      </c>
      <c r="C36" s="125"/>
      <c r="D36" s="123"/>
      <c r="E36" s="124"/>
      <c r="F36" s="124"/>
      <c r="G36" s="124"/>
      <c r="H36" s="124"/>
      <c r="I36" s="124"/>
      <c r="J36" s="125"/>
      <c r="K36" s="42">
        <f>SUM(K33:K35)</f>
        <v>21</v>
      </c>
      <c r="L36" s="43">
        <f>SUM(L33:L35)</f>
        <v>389430</v>
      </c>
      <c r="M36" s="43">
        <f>SUM(M33:M35)</f>
        <v>341786.2</v>
      </c>
      <c r="N36" s="43">
        <v>2</v>
      </c>
      <c r="O36" s="41" t="s">
        <v>14</v>
      </c>
    </row>
    <row r="37" spans="2:16" ht="38.25" customHeight="1">
      <c r="B37" s="101" t="s">
        <v>4</v>
      </c>
      <c r="C37" s="102"/>
      <c r="D37" s="102"/>
      <c r="E37" s="127" t="s">
        <v>409</v>
      </c>
      <c r="F37" s="127"/>
      <c r="G37" s="127"/>
      <c r="H37" s="127"/>
      <c r="I37" s="127"/>
      <c r="J37" s="127"/>
      <c r="K37" s="127"/>
      <c r="L37" s="127"/>
      <c r="M37" s="127"/>
      <c r="N37" s="127"/>
      <c r="O37" s="18"/>
    </row>
    <row r="38" spans="2:16" ht="42" customHeight="1">
      <c r="B38" s="128" t="s">
        <v>5</v>
      </c>
      <c r="C38" s="129"/>
      <c r="D38" s="129"/>
      <c r="E38" s="129"/>
      <c r="F38" s="121" t="s">
        <v>410</v>
      </c>
      <c r="G38" s="121"/>
      <c r="H38" s="121"/>
      <c r="I38" s="121"/>
      <c r="J38" s="121"/>
      <c r="K38" s="121"/>
      <c r="L38" s="121"/>
      <c r="M38" s="121"/>
      <c r="N38" s="121"/>
      <c r="O38" s="25"/>
    </row>
    <row r="39" spans="2:16" ht="73.5" customHeight="1">
      <c r="B39" s="26" t="s">
        <v>0</v>
      </c>
      <c r="C39" s="27" t="s">
        <v>6</v>
      </c>
      <c r="D39" s="27" t="s">
        <v>7</v>
      </c>
      <c r="E39" s="27" t="s">
        <v>8</v>
      </c>
      <c r="F39" s="27" t="s">
        <v>9</v>
      </c>
      <c r="G39" s="27" t="s">
        <v>22</v>
      </c>
      <c r="H39" s="27" t="s">
        <v>2</v>
      </c>
      <c r="I39" s="27" t="s">
        <v>23</v>
      </c>
      <c r="J39" s="28" t="s">
        <v>10</v>
      </c>
      <c r="K39" s="29" t="s">
        <v>97</v>
      </c>
      <c r="L39" s="27" t="s">
        <v>64</v>
      </c>
      <c r="M39" s="27" t="s">
        <v>65</v>
      </c>
      <c r="N39" s="27" t="s">
        <v>11</v>
      </c>
      <c r="O39" s="30" t="s">
        <v>1</v>
      </c>
    </row>
    <row r="40" spans="2:16" ht="21.95" customHeight="1">
      <c r="B40" s="44" t="s">
        <v>28</v>
      </c>
      <c r="C40" s="126" t="s">
        <v>374</v>
      </c>
      <c r="D40" s="126" t="s">
        <v>31</v>
      </c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</row>
    <row r="41" spans="2:16" ht="19.5" customHeight="1">
      <c r="B41" s="32" t="s">
        <v>385</v>
      </c>
      <c r="C41" s="33" t="s">
        <v>143</v>
      </c>
      <c r="D41" s="34">
        <v>4.5</v>
      </c>
      <c r="E41" s="35">
        <v>4.5999999999999996</v>
      </c>
      <c r="F41" s="35">
        <v>4.46</v>
      </c>
      <c r="G41" s="36">
        <v>4.4800000000000004</v>
      </c>
      <c r="H41" s="36">
        <v>4.46</v>
      </c>
      <c r="I41" s="36">
        <v>4.5</v>
      </c>
      <c r="J41" s="37">
        <v>-0.88888888888889461</v>
      </c>
      <c r="K41" s="38">
        <v>17</v>
      </c>
      <c r="L41" s="38">
        <v>227865</v>
      </c>
      <c r="M41" s="38">
        <v>1021641.65</v>
      </c>
      <c r="N41" s="39">
        <v>4</v>
      </c>
      <c r="O41" s="40" t="s">
        <v>144</v>
      </c>
    </row>
    <row r="42" spans="2:16" ht="19.5" customHeight="1">
      <c r="B42" s="32" t="s">
        <v>67</v>
      </c>
      <c r="C42" s="33" t="s">
        <v>68</v>
      </c>
      <c r="D42" s="34">
        <v>3.66</v>
      </c>
      <c r="E42" s="35">
        <v>3.7</v>
      </c>
      <c r="F42" s="35">
        <v>3.65</v>
      </c>
      <c r="G42" s="36">
        <v>3.69</v>
      </c>
      <c r="H42" s="36">
        <v>3.65</v>
      </c>
      <c r="I42" s="36">
        <v>3.66</v>
      </c>
      <c r="J42" s="37">
        <v>-0.2732240437158584</v>
      </c>
      <c r="K42" s="38">
        <v>43</v>
      </c>
      <c r="L42" s="38">
        <v>9693162</v>
      </c>
      <c r="M42" s="38">
        <v>35789282.199999996</v>
      </c>
      <c r="N42" s="39">
        <v>4</v>
      </c>
      <c r="O42" s="40" t="s">
        <v>69</v>
      </c>
    </row>
    <row r="43" spans="2:16" ht="19.5" customHeight="1">
      <c r="B43" s="32" t="s">
        <v>430</v>
      </c>
      <c r="C43" s="33" t="s">
        <v>177</v>
      </c>
      <c r="D43" s="34">
        <v>0.67</v>
      </c>
      <c r="E43" s="35">
        <v>0.67</v>
      </c>
      <c r="F43" s="35">
        <v>0.67</v>
      </c>
      <c r="G43" s="36">
        <v>0.67</v>
      </c>
      <c r="H43" s="36">
        <v>0.67</v>
      </c>
      <c r="I43" s="36">
        <v>0.71</v>
      </c>
      <c r="J43" s="37">
        <v>-5.6338028169014009</v>
      </c>
      <c r="K43" s="38">
        <v>1</v>
      </c>
      <c r="L43" s="38">
        <v>71000</v>
      </c>
      <c r="M43" s="38">
        <v>47570</v>
      </c>
      <c r="N43" s="39">
        <v>1</v>
      </c>
      <c r="O43" s="40" t="s">
        <v>179</v>
      </c>
    </row>
    <row r="44" spans="2:16" ht="19.5" customHeight="1">
      <c r="B44" s="32" t="s">
        <v>70</v>
      </c>
      <c r="C44" s="33" t="s">
        <v>71</v>
      </c>
      <c r="D44" s="34">
        <v>22.25</v>
      </c>
      <c r="E44" s="35">
        <v>22.25</v>
      </c>
      <c r="F44" s="35">
        <v>22.15</v>
      </c>
      <c r="G44" s="36">
        <v>22.17</v>
      </c>
      <c r="H44" s="36">
        <v>22.15</v>
      </c>
      <c r="I44" s="36">
        <v>22.25</v>
      </c>
      <c r="J44" s="37">
        <v>-0.44943820224719877</v>
      </c>
      <c r="K44" s="38">
        <v>22</v>
      </c>
      <c r="L44" s="38">
        <v>415446</v>
      </c>
      <c r="M44" s="38">
        <v>9209173.5</v>
      </c>
      <c r="N44" s="39">
        <v>3</v>
      </c>
      <c r="O44" s="40" t="s">
        <v>72</v>
      </c>
    </row>
    <row r="45" spans="2:16" ht="19.5" customHeight="1">
      <c r="B45" s="32" t="s">
        <v>382</v>
      </c>
      <c r="C45" s="33" t="s">
        <v>201</v>
      </c>
      <c r="D45" s="34">
        <v>1.67</v>
      </c>
      <c r="E45" s="35">
        <v>1.67</v>
      </c>
      <c r="F45" s="35">
        <v>1.62</v>
      </c>
      <c r="G45" s="36">
        <v>1.62</v>
      </c>
      <c r="H45" s="36">
        <v>1.62</v>
      </c>
      <c r="I45" s="36">
        <v>1.67</v>
      </c>
      <c r="J45" s="37">
        <v>-2.9940119760478945</v>
      </c>
      <c r="K45" s="38">
        <v>15</v>
      </c>
      <c r="L45" s="38">
        <v>400816</v>
      </c>
      <c r="M45" s="38">
        <v>658639.57999999996</v>
      </c>
      <c r="N45" s="39">
        <v>3</v>
      </c>
      <c r="O45" s="40" t="s">
        <v>202</v>
      </c>
    </row>
    <row r="46" spans="2:16" ht="19.5" customHeight="1">
      <c r="B46" s="32" t="s">
        <v>400</v>
      </c>
      <c r="C46" s="33" t="s">
        <v>178</v>
      </c>
      <c r="D46" s="34">
        <v>1.66</v>
      </c>
      <c r="E46" s="35">
        <v>1.66</v>
      </c>
      <c r="F46" s="35">
        <v>1.66</v>
      </c>
      <c r="G46" s="36">
        <v>1.66</v>
      </c>
      <c r="H46" s="36">
        <v>1.66</v>
      </c>
      <c r="I46" s="36">
        <v>1.75</v>
      </c>
      <c r="J46" s="37">
        <v>-5.1428571428571495</v>
      </c>
      <c r="K46" s="38">
        <v>6</v>
      </c>
      <c r="L46" s="38">
        <v>200179</v>
      </c>
      <c r="M46" s="38">
        <v>332297.14</v>
      </c>
      <c r="N46" s="39">
        <v>1</v>
      </c>
      <c r="O46" s="40" t="s">
        <v>180</v>
      </c>
    </row>
    <row r="47" spans="2:16" ht="19.5" customHeight="1">
      <c r="B47" s="32" t="s">
        <v>391</v>
      </c>
      <c r="C47" s="33" t="s">
        <v>214</v>
      </c>
      <c r="D47" s="34">
        <v>1.45</v>
      </c>
      <c r="E47" s="35">
        <v>1.45</v>
      </c>
      <c r="F47" s="35">
        <v>1.35</v>
      </c>
      <c r="G47" s="36">
        <v>1.45</v>
      </c>
      <c r="H47" s="36">
        <v>1.45</v>
      </c>
      <c r="I47" s="36">
        <v>1.45</v>
      </c>
      <c r="J47" s="37">
        <v>0</v>
      </c>
      <c r="K47" s="38">
        <v>10</v>
      </c>
      <c r="L47" s="38">
        <v>2063012</v>
      </c>
      <c r="M47" s="38">
        <v>2983947.7</v>
      </c>
      <c r="N47" s="39">
        <v>3</v>
      </c>
      <c r="O47" s="40" t="s">
        <v>215</v>
      </c>
    </row>
    <row r="48" spans="2:16" ht="19.5" customHeight="1">
      <c r="B48" s="123" t="s">
        <v>94</v>
      </c>
      <c r="C48" s="125"/>
      <c r="D48" s="123"/>
      <c r="E48" s="124"/>
      <c r="F48" s="124"/>
      <c r="G48" s="124"/>
      <c r="H48" s="124"/>
      <c r="I48" s="124"/>
      <c r="J48" s="125"/>
      <c r="K48" s="42">
        <f>SUM(K41:K47)</f>
        <v>114</v>
      </c>
      <c r="L48" s="43">
        <f>SUM(L41:L47)</f>
        <v>13071480</v>
      </c>
      <c r="M48" s="43">
        <f>SUM(M41:M47)</f>
        <v>50042551.769999996</v>
      </c>
      <c r="N48" s="43">
        <v>4</v>
      </c>
      <c r="O48" s="41" t="s">
        <v>14</v>
      </c>
    </row>
    <row r="49" spans="2:15" ht="19.5" customHeight="1">
      <c r="B49" s="44" t="s">
        <v>76</v>
      </c>
      <c r="C49" s="126" t="s">
        <v>30</v>
      </c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</row>
    <row r="50" spans="2:15" ht="19.5" customHeight="1">
      <c r="B50" s="32" t="s">
        <v>56</v>
      </c>
      <c r="C50" s="33" t="s">
        <v>57</v>
      </c>
      <c r="D50" s="34">
        <v>2.6</v>
      </c>
      <c r="E50" s="34">
        <v>2.6</v>
      </c>
      <c r="F50" s="35">
        <v>2.4500000000000002</v>
      </c>
      <c r="G50" s="36">
        <v>2.52</v>
      </c>
      <c r="H50" s="36">
        <v>2.5499999999999998</v>
      </c>
      <c r="I50" s="36">
        <v>2.6</v>
      </c>
      <c r="J50" s="37">
        <v>-1.9230769230769384</v>
      </c>
      <c r="K50" s="38">
        <v>57</v>
      </c>
      <c r="L50" s="38">
        <v>9957577</v>
      </c>
      <c r="M50" s="38">
        <v>25097554.050000001</v>
      </c>
      <c r="N50" s="39">
        <v>3</v>
      </c>
      <c r="O50" s="40" t="s">
        <v>58</v>
      </c>
    </row>
    <row r="51" spans="2:15" ht="19.5" customHeight="1">
      <c r="B51" s="32" t="s">
        <v>156</v>
      </c>
      <c r="C51" s="33" t="s">
        <v>155</v>
      </c>
      <c r="D51" s="34">
        <v>5.52</v>
      </c>
      <c r="E51" s="34">
        <v>6.5</v>
      </c>
      <c r="F51" s="35">
        <v>5.49</v>
      </c>
      <c r="G51" s="36">
        <v>6.1</v>
      </c>
      <c r="H51" s="36">
        <v>5.85</v>
      </c>
      <c r="I51" s="36">
        <v>5.52</v>
      </c>
      <c r="J51" s="37">
        <v>5.9782608695652106</v>
      </c>
      <c r="K51" s="38">
        <v>145</v>
      </c>
      <c r="L51" s="38">
        <v>48173575</v>
      </c>
      <c r="M51" s="38">
        <v>293879478.09999996</v>
      </c>
      <c r="N51" s="39">
        <v>4</v>
      </c>
      <c r="O51" s="40" t="s">
        <v>157</v>
      </c>
    </row>
    <row r="52" spans="2:15" ht="19.5" customHeight="1">
      <c r="B52" s="32" t="s">
        <v>398</v>
      </c>
      <c r="C52" s="33" t="s">
        <v>184</v>
      </c>
      <c r="D52" s="34">
        <v>22.5</v>
      </c>
      <c r="E52" s="34">
        <v>22.5</v>
      </c>
      <c r="F52" s="35">
        <v>22.5</v>
      </c>
      <c r="G52" s="36">
        <v>22.5</v>
      </c>
      <c r="H52" s="36">
        <v>22.5</v>
      </c>
      <c r="I52" s="36">
        <v>22.5</v>
      </c>
      <c r="J52" s="37">
        <v>0</v>
      </c>
      <c r="K52" s="38">
        <v>3</v>
      </c>
      <c r="L52" s="38">
        <v>14569</v>
      </c>
      <c r="M52" s="38">
        <v>327802.5</v>
      </c>
      <c r="N52" s="39">
        <v>1</v>
      </c>
      <c r="O52" s="40" t="s">
        <v>195</v>
      </c>
    </row>
    <row r="53" spans="2:15" ht="19.5" customHeight="1">
      <c r="B53" s="32" t="s">
        <v>408</v>
      </c>
      <c r="C53" s="33" t="s">
        <v>41</v>
      </c>
      <c r="D53" s="34">
        <v>2.6</v>
      </c>
      <c r="E53" s="34">
        <v>2.6</v>
      </c>
      <c r="F53" s="35">
        <v>2.4</v>
      </c>
      <c r="G53" s="36">
        <v>2.42</v>
      </c>
      <c r="H53" s="36">
        <v>2.4</v>
      </c>
      <c r="I53" s="36">
        <v>2.6</v>
      </c>
      <c r="J53" s="37">
        <v>-7.6923076923076987</v>
      </c>
      <c r="K53" s="38">
        <v>15</v>
      </c>
      <c r="L53" s="38">
        <v>754879</v>
      </c>
      <c r="M53" s="38">
        <v>1827002.4</v>
      </c>
      <c r="N53" s="39">
        <v>3</v>
      </c>
      <c r="O53" s="40" t="s">
        <v>61</v>
      </c>
    </row>
    <row r="54" spans="2:15" ht="19.5" customHeight="1">
      <c r="B54" s="32" t="s">
        <v>384</v>
      </c>
      <c r="C54" s="33" t="s">
        <v>46</v>
      </c>
      <c r="D54" s="34">
        <v>2.84</v>
      </c>
      <c r="E54" s="34">
        <v>2.84</v>
      </c>
      <c r="F54" s="35">
        <v>2.84</v>
      </c>
      <c r="G54" s="36">
        <v>2.85</v>
      </c>
      <c r="H54" s="36">
        <v>2.84</v>
      </c>
      <c r="I54" s="36">
        <v>2.84</v>
      </c>
      <c r="J54" s="37">
        <v>0</v>
      </c>
      <c r="K54" s="38">
        <v>5</v>
      </c>
      <c r="L54" s="38">
        <v>108413</v>
      </c>
      <c r="M54" s="38">
        <v>308892.92000000004</v>
      </c>
      <c r="N54" s="39">
        <v>3</v>
      </c>
      <c r="O54" s="40" t="s">
        <v>44</v>
      </c>
    </row>
    <row r="55" spans="2:15" ht="19.5" customHeight="1">
      <c r="B55" s="32" t="s">
        <v>127</v>
      </c>
      <c r="C55" s="33" t="s">
        <v>126</v>
      </c>
      <c r="D55" s="34">
        <v>5.6</v>
      </c>
      <c r="E55" s="34">
        <v>5.6</v>
      </c>
      <c r="F55" s="35">
        <v>5.04</v>
      </c>
      <c r="G55" s="36">
        <v>5.49</v>
      </c>
      <c r="H55" s="36">
        <v>5.6</v>
      </c>
      <c r="I55" s="36">
        <v>5.6</v>
      </c>
      <c r="J55" s="37">
        <v>0</v>
      </c>
      <c r="K55" s="38">
        <v>4</v>
      </c>
      <c r="L55" s="38">
        <v>527664</v>
      </c>
      <c r="M55" s="38">
        <v>2898918.4</v>
      </c>
      <c r="N55" s="39">
        <v>2</v>
      </c>
      <c r="O55" s="40" t="s">
        <v>129</v>
      </c>
    </row>
    <row r="56" spans="2:15" ht="19.5" customHeight="1">
      <c r="B56" s="32" t="s">
        <v>386</v>
      </c>
      <c r="C56" s="33" t="s">
        <v>185</v>
      </c>
      <c r="D56" s="34">
        <v>1.2</v>
      </c>
      <c r="E56" s="34">
        <v>1.2</v>
      </c>
      <c r="F56" s="35">
        <v>1.18</v>
      </c>
      <c r="G56" s="36">
        <v>1.19</v>
      </c>
      <c r="H56" s="36">
        <v>1.18</v>
      </c>
      <c r="I56" s="36">
        <v>1.25</v>
      </c>
      <c r="J56" s="37">
        <v>-5.600000000000005</v>
      </c>
      <c r="K56" s="38">
        <v>5</v>
      </c>
      <c r="L56" s="38">
        <v>1172000</v>
      </c>
      <c r="M56" s="38">
        <v>1392960</v>
      </c>
      <c r="N56" s="39">
        <v>2</v>
      </c>
      <c r="O56" s="40" t="s">
        <v>194</v>
      </c>
    </row>
    <row r="57" spans="2:15" ht="19.5" customHeight="1">
      <c r="B57" s="32" t="s">
        <v>84</v>
      </c>
      <c r="C57" s="33" t="s">
        <v>85</v>
      </c>
      <c r="D57" s="34">
        <v>2.4</v>
      </c>
      <c r="E57" s="34">
        <v>2.4</v>
      </c>
      <c r="F57" s="35">
        <v>2.4</v>
      </c>
      <c r="G57" s="36">
        <v>2.4</v>
      </c>
      <c r="H57" s="36">
        <v>2.4</v>
      </c>
      <c r="I57" s="36">
        <v>2.4</v>
      </c>
      <c r="J57" s="37">
        <v>0</v>
      </c>
      <c r="K57" s="38">
        <v>7</v>
      </c>
      <c r="L57" s="38">
        <v>94478</v>
      </c>
      <c r="M57" s="38">
        <v>226747.2</v>
      </c>
      <c r="N57" s="39">
        <v>1</v>
      </c>
      <c r="O57" s="40" t="s">
        <v>86</v>
      </c>
    </row>
    <row r="58" spans="2:15" ht="19.5" customHeight="1">
      <c r="B58" s="32" t="s">
        <v>81</v>
      </c>
      <c r="C58" s="33" t="s">
        <v>82</v>
      </c>
      <c r="D58" s="34">
        <v>2.76</v>
      </c>
      <c r="E58" s="34">
        <v>2.93</v>
      </c>
      <c r="F58" s="35">
        <v>2.68</v>
      </c>
      <c r="G58" s="36">
        <v>2.74</v>
      </c>
      <c r="H58" s="36">
        <v>2.74</v>
      </c>
      <c r="I58" s="36">
        <v>2.76</v>
      </c>
      <c r="J58" s="37">
        <v>-0.7246376811594013</v>
      </c>
      <c r="K58" s="38">
        <v>53</v>
      </c>
      <c r="L58" s="38">
        <v>5425196</v>
      </c>
      <c r="M58" s="38">
        <v>14741519.060000002</v>
      </c>
      <c r="N58" s="39">
        <v>3</v>
      </c>
      <c r="O58" s="40" t="s">
        <v>83</v>
      </c>
    </row>
    <row r="59" spans="2:15" ht="19.5" customHeight="1">
      <c r="B59" s="32" t="s">
        <v>403</v>
      </c>
      <c r="C59" s="33" t="s">
        <v>131</v>
      </c>
      <c r="D59" s="34">
        <v>0.73</v>
      </c>
      <c r="E59" s="34">
        <v>0.73</v>
      </c>
      <c r="F59" s="35">
        <v>0.73</v>
      </c>
      <c r="G59" s="36">
        <v>0.73</v>
      </c>
      <c r="H59" s="36">
        <v>0.73</v>
      </c>
      <c r="I59" s="36">
        <v>0.81</v>
      </c>
      <c r="J59" s="37">
        <v>-9.8765432098765533</v>
      </c>
      <c r="K59" s="38">
        <v>9</v>
      </c>
      <c r="L59" s="38">
        <v>4567888</v>
      </c>
      <c r="M59" s="38">
        <v>3334558.2399999998</v>
      </c>
      <c r="N59" s="39">
        <v>2</v>
      </c>
      <c r="O59" s="40" t="s">
        <v>132</v>
      </c>
    </row>
    <row r="60" spans="2:15" ht="19.5" customHeight="1">
      <c r="B60" s="32" t="s">
        <v>381</v>
      </c>
      <c r="C60" s="33" t="s">
        <v>77</v>
      </c>
      <c r="D60" s="34">
        <v>1.5</v>
      </c>
      <c r="E60" s="34">
        <v>1.5</v>
      </c>
      <c r="F60" s="35">
        <v>1.48</v>
      </c>
      <c r="G60" s="36">
        <v>1.5</v>
      </c>
      <c r="H60" s="36">
        <v>1.48</v>
      </c>
      <c r="I60" s="36">
        <v>1.54</v>
      </c>
      <c r="J60" s="37">
        <v>-3.8961038961038974</v>
      </c>
      <c r="K60" s="38">
        <v>18</v>
      </c>
      <c r="L60" s="38">
        <v>2619173</v>
      </c>
      <c r="M60" s="38">
        <v>3922426.82</v>
      </c>
      <c r="N60" s="39">
        <v>1</v>
      </c>
      <c r="O60" s="40" t="s">
        <v>78</v>
      </c>
    </row>
    <row r="61" spans="2:15" ht="19.5" customHeight="1">
      <c r="B61" s="32" t="s">
        <v>341</v>
      </c>
      <c r="C61" s="33" t="s">
        <v>342</v>
      </c>
      <c r="D61" s="34">
        <v>1.32</v>
      </c>
      <c r="E61" s="34">
        <v>1.32</v>
      </c>
      <c r="F61" s="35">
        <v>1.3</v>
      </c>
      <c r="G61" s="36">
        <v>1.3</v>
      </c>
      <c r="H61" s="36">
        <v>1.3</v>
      </c>
      <c r="I61" s="36">
        <v>1.32</v>
      </c>
      <c r="J61" s="37">
        <v>-1.5151515151515138</v>
      </c>
      <c r="K61" s="38">
        <v>32</v>
      </c>
      <c r="L61" s="38">
        <v>5060087</v>
      </c>
      <c r="M61" s="38">
        <v>6593277.4299999997</v>
      </c>
      <c r="N61" s="39">
        <v>4</v>
      </c>
      <c r="O61" s="40" t="s">
        <v>343</v>
      </c>
    </row>
    <row r="62" spans="2:15" ht="19.5" customHeight="1">
      <c r="B62" s="32" t="s">
        <v>388</v>
      </c>
      <c r="C62" s="33" t="s">
        <v>145</v>
      </c>
      <c r="D62" s="34">
        <v>1.95</v>
      </c>
      <c r="E62" s="34">
        <v>1.95</v>
      </c>
      <c r="F62" s="35">
        <v>1.88</v>
      </c>
      <c r="G62" s="36">
        <v>1.89</v>
      </c>
      <c r="H62" s="36">
        <v>1.88</v>
      </c>
      <c r="I62" s="36">
        <v>1.95</v>
      </c>
      <c r="J62" s="37">
        <v>-3.5897435897435881</v>
      </c>
      <c r="K62" s="38">
        <v>12</v>
      </c>
      <c r="L62" s="38">
        <v>580148</v>
      </c>
      <c r="M62" s="38">
        <v>1096693.2200000002</v>
      </c>
      <c r="N62" s="39">
        <v>4</v>
      </c>
      <c r="O62" s="40" t="s">
        <v>146</v>
      </c>
    </row>
    <row r="63" spans="2:15" ht="19.5" customHeight="1">
      <c r="B63" s="32" t="s">
        <v>103</v>
      </c>
      <c r="C63" s="33" t="s">
        <v>79</v>
      </c>
      <c r="D63" s="34">
        <v>1.45</v>
      </c>
      <c r="E63" s="34">
        <v>1.45</v>
      </c>
      <c r="F63" s="35">
        <v>1.36</v>
      </c>
      <c r="G63" s="36">
        <v>1.38</v>
      </c>
      <c r="H63" s="36">
        <v>1.36</v>
      </c>
      <c r="I63" s="36">
        <v>1.55</v>
      </c>
      <c r="J63" s="37">
        <v>-12.25806451612903</v>
      </c>
      <c r="K63" s="38">
        <v>20</v>
      </c>
      <c r="L63" s="38">
        <v>2363945</v>
      </c>
      <c r="M63" s="38">
        <v>3250498.38</v>
      </c>
      <c r="N63" s="39">
        <v>3</v>
      </c>
      <c r="O63" s="40" t="s">
        <v>80</v>
      </c>
    </row>
    <row r="64" spans="2:15" ht="19.5" customHeight="1">
      <c r="B64" s="32" t="s">
        <v>407</v>
      </c>
      <c r="C64" s="33" t="s">
        <v>88</v>
      </c>
      <c r="D64" s="34">
        <v>2.4500000000000002</v>
      </c>
      <c r="E64" s="34">
        <v>2.4500000000000002</v>
      </c>
      <c r="F64" s="35">
        <v>2.1800000000000002</v>
      </c>
      <c r="G64" s="36">
        <v>2.25</v>
      </c>
      <c r="H64" s="36">
        <v>2.1800000000000002</v>
      </c>
      <c r="I64" s="36">
        <v>2.4500000000000002</v>
      </c>
      <c r="J64" s="37">
        <v>-11.020408163265305</v>
      </c>
      <c r="K64" s="38">
        <v>35</v>
      </c>
      <c r="L64" s="38">
        <v>1719180</v>
      </c>
      <c r="M64" s="38">
        <v>3859657.46</v>
      </c>
      <c r="N64" s="39">
        <v>4</v>
      </c>
      <c r="O64" s="40" t="s">
        <v>89</v>
      </c>
    </row>
    <row r="65" spans="2:15" ht="19.5" customHeight="1">
      <c r="B65" s="32" t="s">
        <v>349</v>
      </c>
      <c r="C65" s="33" t="s">
        <v>191</v>
      </c>
      <c r="D65" s="34">
        <v>1.63</v>
      </c>
      <c r="E65" s="34">
        <v>1.63</v>
      </c>
      <c r="F65" s="35">
        <v>1.63</v>
      </c>
      <c r="G65" s="36">
        <v>1.63</v>
      </c>
      <c r="H65" s="36">
        <v>1.63</v>
      </c>
      <c r="I65" s="36">
        <v>1.63</v>
      </c>
      <c r="J65" s="37">
        <v>0</v>
      </c>
      <c r="K65" s="38">
        <v>1</v>
      </c>
      <c r="L65" s="38">
        <v>121</v>
      </c>
      <c r="M65" s="38">
        <v>197.23</v>
      </c>
      <c r="N65" s="39">
        <v>1</v>
      </c>
      <c r="O65" s="40" t="s">
        <v>192</v>
      </c>
    </row>
    <row r="66" spans="2:15" ht="19.5" customHeight="1">
      <c r="B66" s="123" t="s">
        <v>161</v>
      </c>
      <c r="C66" s="125"/>
      <c r="D66" s="123"/>
      <c r="E66" s="124"/>
      <c r="F66" s="124"/>
      <c r="G66" s="124"/>
      <c r="H66" s="124"/>
      <c r="I66" s="124"/>
      <c r="J66" s="125"/>
      <c r="K66" s="42">
        <f>SUM(K50:K65)</f>
        <v>421</v>
      </c>
      <c r="L66" s="43">
        <f>SUM(L50:L65)</f>
        <v>83138893</v>
      </c>
      <c r="M66" s="43">
        <f>SUM(M50:M65)</f>
        <v>362758183.40999997</v>
      </c>
      <c r="N66" s="43">
        <v>4</v>
      </c>
      <c r="O66" s="41" t="s">
        <v>14</v>
      </c>
    </row>
    <row r="67" spans="2:15" ht="48" customHeight="1">
      <c r="B67" s="101" t="s">
        <v>4</v>
      </c>
      <c r="C67" s="102"/>
      <c r="D67" s="102"/>
      <c r="E67" s="127" t="s">
        <v>409</v>
      </c>
      <c r="F67" s="127"/>
      <c r="G67" s="127"/>
      <c r="H67" s="127"/>
      <c r="I67" s="127"/>
      <c r="J67" s="127"/>
      <c r="K67" s="127"/>
      <c r="L67" s="127"/>
      <c r="M67" s="127"/>
      <c r="N67" s="127"/>
      <c r="O67" s="18"/>
    </row>
    <row r="68" spans="2:15" ht="31.5" customHeight="1">
      <c r="B68" s="128" t="s">
        <v>5</v>
      </c>
      <c r="C68" s="129"/>
      <c r="D68" s="129"/>
      <c r="E68" s="129"/>
      <c r="F68" s="121" t="s">
        <v>410</v>
      </c>
      <c r="G68" s="121"/>
      <c r="H68" s="121"/>
      <c r="I68" s="121"/>
      <c r="J68" s="121"/>
      <c r="K68" s="121"/>
      <c r="L68" s="121"/>
      <c r="M68" s="121"/>
      <c r="N68" s="121"/>
      <c r="O68" s="25"/>
    </row>
    <row r="69" spans="2:15" ht="61.5" customHeight="1">
      <c r="B69" s="26" t="s">
        <v>0</v>
      </c>
      <c r="C69" s="27" t="s">
        <v>6</v>
      </c>
      <c r="D69" s="27" t="s">
        <v>7</v>
      </c>
      <c r="E69" s="27" t="s">
        <v>8</v>
      </c>
      <c r="F69" s="27" t="s">
        <v>9</v>
      </c>
      <c r="G69" s="27" t="s">
        <v>22</v>
      </c>
      <c r="H69" s="27" t="s">
        <v>2</v>
      </c>
      <c r="I69" s="27" t="s">
        <v>23</v>
      </c>
      <c r="J69" s="28" t="s">
        <v>10</v>
      </c>
      <c r="K69" s="29" t="s">
        <v>97</v>
      </c>
      <c r="L69" s="27" t="s">
        <v>64</v>
      </c>
      <c r="M69" s="27" t="s">
        <v>65</v>
      </c>
      <c r="N69" s="27" t="s">
        <v>11</v>
      </c>
      <c r="O69" s="30" t="s">
        <v>1</v>
      </c>
    </row>
    <row r="70" spans="2:15" ht="21.95" customHeight="1">
      <c r="B70" s="44" t="s">
        <v>16</v>
      </c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 t="s">
        <v>63</v>
      </c>
      <c r="O70" s="126"/>
    </row>
    <row r="71" spans="2:15" ht="21.95" customHeight="1">
      <c r="B71" s="47" t="s">
        <v>405</v>
      </c>
      <c r="C71" s="47" t="s">
        <v>91</v>
      </c>
      <c r="D71" s="34">
        <v>9.0500000000000007</v>
      </c>
      <c r="E71" s="34">
        <v>9.1</v>
      </c>
      <c r="F71" s="34">
        <v>8.7799999999999994</v>
      </c>
      <c r="G71" s="36">
        <v>8.9700000000000006</v>
      </c>
      <c r="H71" s="36">
        <v>9</v>
      </c>
      <c r="I71" s="36">
        <v>9.0500000000000007</v>
      </c>
      <c r="J71" s="37">
        <v>-0.55248618784531356</v>
      </c>
      <c r="K71" s="38">
        <v>67</v>
      </c>
      <c r="L71" s="38">
        <v>10403551</v>
      </c>
      <c r="M71" s="38">
        <v>93333518.910000011</v>
      </c>
      <c r="N71" s="39">
        <v>4</v>
      </c>
      <c r="O71" s="5" t="s">
        <v>92</v>
      </c>
    </row>
    <row r="72" spans="2:15" ht="21.95" customHeight="1">
      <c r="B72" s="47" t="s">
        <v>174</v>
      </c>
      <c r="C72" s="47" t="s">
        <v>175</v>
      </c>
      <c r="D72" s="34">
        <v>107</v>
      </c>
      <c r="E72" s="34">
        <v>107</v>
      </c>
      <c r="F72" s="34">
        <v>107</v>
      </c>
      <c r="G72" s="36">
        <v>107</v>
      </c>
      <c r="H72" s="36">
        <v>107</v>
      </c>
      <c r="I72" s="36">
        <v>107</v>
      </c>
      <c r="J72" s="37">
        <v>0</v>
      </c>
      <c r="K72" s="38">
        <v>3</v>
      </c>
      <c r="L72" s="38">
        <v>1858</v>
      </c>
      <c r="M72" s="38">
        <v>198806</v>
      </c>
      <c r="N72" s="39">
        <v>2</v>
      </c>
      <c r="O72" s="5" t="s">
        <v>176</v>
      </c>
    </row>
    <row r="73" spans="2:15" ht="21.95" customHeight="1">
      <c r="B73" s="47" t="s">
        <v>109</v>
      </c>
      <c r="C73" s="47" t="s">
        <v>110</v>
      </c>
      <c r="D73" s="34">
        <v>13</v>
      </c>
      <c r="E73" s="34">
        <v>13</v>
      </c>
      <c r="F73" s="34">
        <v>12</v>
      </c>
      <c r="G73" s="36">
        <v>12.11</v>
      </c>
      <c r="H73" s="36">
        <v>12.14</v>
      </c>
      <c r="I73" s="36">
        <v>13</v>
      </c>
      <c r="J73" s="37">
        <v>-6.6153846153846114</v>
      </c>
      <c r="K73" s="38">
        <v>46</v>
      </c>
      <c r="L73" s="38">
        <v>1990484</v>
      </c>
      <c r="M73" s="38">
        <v>24112972.650000002</v>
      </c>
      <c r="N73" s="39">
        <v>4</v>
      </c>
      <c r="O73" s="5" t="s">
        <v>111</v>
      </c>
    </row>
    <row r="74" spans="2:15" ht="21.95" customHeight="1">
      <c r="B74" s="47" t="s">
        <v>373</v>
      </c>
      <c r="C74" s="47" t="s">
        <v>105</v>
      </c>
      <c r="D74" s="34">
        <v>9</v>
      </c>
      <c r="E74" s="34">
        <v>9</v>
      </c>
      <c r="F74" s="34">
        <v>9</v>
      </c>
      <c r="G74" s="36">
        <v>9</v>
      </c>
      <c r="H74" s="36">
        <v>9</v>
      </c>
      <c r="I74" s="36">
        <v>9</v>
      </c>
      <c r="J74" s="37">
        <v>0</v>
      </c>
      <c r="K74" s="38">
        <v>1</v>
      </c>
      <c r="L74" s="38">
        <v>6142</v>
      </c>
      <c r="M74" s="38">
        <v>55278</v>
      </c>
      <c r="N74" s="39">
        <v>1</v>
      </c>
      <c r="O74" s="5" t="s">
        <v>108</v>
      </c>
    </row>
    <row r="75" spans="2:15" ht="21.95" customHeight="1">
      <c r="B75" s="47" t="s">
        <v>394</v>
      </c>
      <c r="C75" s="47" t="s">
        <v>353</v>
      </c>
      <c r="D75" s="34">
        <v>14.25</v>
      </c>
      <c r="E75" s="34">
        <v>14.5</v>
      </c>
      <c r="F75" s="34">
        <v>14.25</v>
      </c>
      <c r="G75" s="36">
        <v>14.49</v>
      </c>
      <c r="H75" s="36">
        <v>14.5</v>
      </c>
      <c r="I75" s="36">
        <v>14.25</v>
      </c>
      <c r="J75" s="37">
        <v>1.7543859649122862</v>
      </c>
      <c r="K75" s="38">
        <v>17</v>
      </c>
      <c r="L75" s="38">
        <v>193838</v>
      </c>
      <c r="M75" s="38">
        <v>2807901</v>
      </c>
      <c r="N75" s="39">
        <v>3</v>
      </c>
      <c r="O75" s="5" t="s">
        <v>354</v>
      </c>
    </row>
    <row r="76" spans="2:15" ht="21.95" customHeight="1">
      <c r="B76" s="47" t="s">
        <v>125</v>
      </c>
      <c r="C76" s="47" t="s">
        <v>124</v>
      </c>
      <c r="D76" s="34">
        <v>65</v>
      </c>
      <c r="E76" s="34">
        <v>69</v>
      </c>
      <c r="F76" s="34">
        <v>64</v>
      </c>
      <c r="G76" s="36">
        <v>65.42</v>
      </c>
      <c r="H76" s="36">
        <v>64</v>
      </c>
      <c r="I76" s="36">
        <v>62</v>
      </c>
      <c r="J76" s="37">
        <v>3.2258064516129004</v>
      </c>
      <c r="K76" s="38">
        <v>38</v>
      </c>
      <c r="L76" s="38">
        <v>400410</v>
      </c>
      <c r="M76" s="38">
        <v>26195401</v>
      </c>
      <c r="N76" s="39">
        <v>2</v>
      </c>
      <c r="O76" s="5" t="s">
        <v>130</v>
      </c>
    </row>
    <row r="77" spans="2:15" ht="21.95" customHeight="1">
      <c r="B77" s="47" t="s">
        <v>393</v>
      </c>
      <c r="C77" s="47" t="s">
        <v>172</v>
      </c>
      <c r="D77" s="34">
        <v>27.25</v>
      </c>
      <c r="E77" s="34">
        <v>27.25</v>
      </c>
      <c r="F77" s="34">
        <v>27.25</v>
      </c>
      <c r="G77" s="36">
        <v>27.25</v>
      </c>
      <c r="H77" s="36">
        <v>27.25</v>
      </c>
      <c r="I77" s="36">
        <v>27.29</v>
      </c>
      <c r="J77" s="37">
        <v>-0.14657383657017409</v>
      </c>
      <c r="K77" s="38">
        <v>2</v>
      </c>
      <c r="L77" s="38">
        <v>546</v>
      </c>
      <c r="M77" s="38">
        <v>14889.42</v>
      </c>
      <c r="N77" s="39">
        <v>1</v>
      </c>
      <c r="O77" s="5" t="s">
        <v>173</v>
      </c>
    </row>
    <row r="78" spans="2:15" ht="21.95" customHeight="1">
      <c r="B78" s="47" t="s">
        <v>101</v>
      </c>
      <c r="C78" s="47" t="s">
        <v>102</v>
      </c>
      <c r="D78" s="34">
        <v>18.47</v>
      </c>
      <c r="E78" s="34">
        <v>18.55</v>
      </c>
      <c r="F78" s="34">
        <v>18.47</v>
      </c>
      <c r="G78" s="36">
        <v>18.55</v>
      </c>
      <c r="H78" s="36">
        <v>18.55</v>
      </c>
      <c r="I78" s="36">
        <v>18.47</v>
      </c>
      <c r="J78" s="37">
        <v>0.43313481321061165</v>
      </c>
      <c r="K78" s="38">
        <v>16</v>
      </c>
      <c r="L78" s="38">
        <v>106273</v>
      </c>
      <c r="M78" s="38">
        <v>1971355.83</v>
      </c>
      <c r="N78" s="39">
        <v>2</v>
      </c>
      <c r="O78" s="5" t="s">
        <v>104</v>
      </c>
    </row>
    <row r="79" spans="2:15" ht="21.95" customHeight="1">
      <c r="B79" s="122" t="s">
        <v>17</v>
      </c>
      <c r="C79" s="122"/>
      <c r="D79" s="122"/>
      <c r="E79" s="122"/>
      <c r="F79" s="122"/>
      <c r="G79" s="122"/>
      <c r="H79" s="122"/>
      <c r="I79" s="122"/>
      <c r="J79" s="122"/>
      <c r="K79" s="42">
        <f>SUM(K71:K78)</f>
        <v>190</v>
      </c>
      <c r="L79" s="43">
        <f>SUM(L71:L78)</f>
        <v>13103102</v>
      </c>
      <c r="M79" s="43">
        <f>SUM(M71:M78)</f>
        <v>148690122.81</v>
      </c>
      <c r="N79" s="43">
        <v>4</v>
      </c>
      <c r="O79" s="41" t="s">
        <v>14</v>
      </c>
    </row>
    <row r="80" spans="2:15" ht="21.95" customHeight="1">
      <c r="B80" s="31" t="s">
        <v>18</v>
      </c>
      <c r="C80" s="126" t="s">
        <v>29</v>
      </c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</row>
    <row r="81" spans="2:16" ht="21.95" customHeight="1">
      <c r="B81" s="47" t="s">
        <v>390</v>
      </c>
      <c r="C81" s="47" t="s">
        <v>218</v>
      </c>
      <c r="D81" s="34">
        <v>0.36</v>
      </c>
      <c r="E81" s="34">
        <v>0.36</v>
      </c>
      <c r="F81" s="34">
        <v>0.36</v>
      </c>
      <c r="G81" s="36">
        <v>0.36</v>
      </c>
      <c r="H81" s="36">
        <v>0.36</v>
      </c>
      <c r="I81" s="36">
        <v>0.37</v>
      </c>
      <c r="J81" s="37">
        <v>-2.7027027027027084</v>
      </c>
      <c r="K81" s="38">
        <v>2</v>
      </c>
      <c r="L81" s="38">
        <v>889807</v>
      </c>
      <c r="M81" s="38">
        <v>320330.52</v>
      </c>
      <c r="N81" s="39">
        <v>2</v>
      </c>
      <c r="O81" s="5" t="s">
        <v>219</v>
      </c>
      <c r="P81" s="106"/>
    </row>
    <row r="82" spans="2:16" ht="21.95" customHeight="1">
      <c r="B82" s="47" t="s">
        <v>432</v>
      </c>
      <c r="C82" s="47" t="s">
        <v>204</v>
      </c>
      <c r="D82" s="34">
        <v>5.99</v>
      </c>
      <c r="E82" s="34">
        <v>5.99</v>
      </c>
      <c r="F82" s="34">
        <v>5.99</v>
      </c>
      <c r="G82" s="36">
        <v>5.99</v>
      </c>
      <c r="H82" s="36">
        <v>5.99</v>
      </c>
      <c r="I82" s="36">
        <v>5.99</v>
      </c>
      <c r="J82" s="37">
        <v>0</v>
      </c>
      <c r="K82" s="38">
        <v>2</v>
      </c>
      <c r="L82" s="38">
        <v>6320</v>
      </c>
      <c r="M82" s="38">
        <v>37856.800000000003</v>
      </c>
      <c r="N82" s="39">
        <v>1</v>
      </c>
      <c r="O82" s="5" t="s">
        <v>205</v>
      </c>
      <c r="P82" s="106"/>
    </row>
    <row r="83" spans="2:16" ht="21.95" customHeight="1">
      <c r="B83" s="47" t="s">
        <v>401</v>
      </c>
      <c r="C83" s="47" t="s">
        <v>362</v>
      </c>
      <c r="D83" s="34">
        <v>5.0999999999999996</v>
      </c>
      <c r="E83" s="34">
        <v>5.2</v>
      </c>
      <c r="F83" s="34">
        <v>4.8</v>
      </c>
      <c r="G83" s="36">
        <v>4.8600000000000003</v>
      </c>
      <c r="H83" s="36">
        <v>5.2</v>
      </c>
      <c r="I83" s="36">
        <v>5.3</v>
      </c>
      <c r="J83" s="37">
        <v>-1.8867924528301772</v>
      </c>
      <c r="K83" s="38">
        <v>5</v>
      </c>
      <c r="L83" s="38">
        <v>215348</v>
      </c>
      <c r="M83" s="38">
        <v>1046601.7999999999</v>
      </c>
      <c r="N83" s="39">
        <v>2</v>
      </c>
      <c r="O83" s="5" t="s">
        <v>363</v>
      </c>
      <c r="P83" s="106"/>
    </row>
    <row r="84" spans="2:16" ht="21.95" customHeight="1">
      <c r="B84" s="47" t="s">
        <v>397</v>
      </c>
      <c r="C84" s="47" t="s">
        <v>366</v>
      </c>
      <c r="D84" s="34">
        <v>8.4499999999999993</v>
      </c>
      <c r="E84" s="34">
        <v>8.4499999999999993</v>
      </c>
      <c r="F84" s="34">
        <v>7.95</v>
      </c>
      <c r="G84" s="36">
        <v>8</v>
      </c>
      <c r="H84" s="36">
        <v>7.95</v>
      </c>
      <c r="I84" s="36">
        <v>8.4499999999999993</v>
      </c>
      <c r="J84" s="37">
        <v>-5.9171597633135953</v>
      </c>
      <c r="K84" s="38">
        <v>14</v>
      </c>
      <c r="L84" s="38">
        <v>85499</v>
      </c>
      <c r="M84" s="38">
        <v>683531.29</v>
      </c>
      <c r="N84" s="39">
        <v>3</v>
      </c>
      <c r="O84" s="5" t="s">
        <v>367</v>
      </c>
      <c r="P84" s="106"/>
    </row>
    <row r="85" spans="2:16" ht="21.95" customHeight="1">
      <c r="B85" s="47" t="s">
        <v>360</v>
      </c>
      <c r="C85" s="47" t="s">
        <v>141</v>
      </c>
      <c r="D85" s="34">
        <v>6.75</v>
      </c>
      <c r="E85" s="34">
        <v>6.8</v>
      </c>
      <c r="F85" s="34">
        <v>6.4</v>
      </c>
      <c r="G85" s="36">
        <v>6.62</v>
      </c>
      <c r="H85" s="36">
        <v>6.47</v>
      </c>
      <c r="I85" s="36">
        <v>6.75</v>
      </c>
      <c r="J85" s="37">
        <v>-4.1481481481481559</v>
      </c>
      <c r="K85" s="38">
        <v>208</v>
      </c>
      <c r="L85" s="38">
        <v>21750397</v>
      </c>
      <c r="M85" s="38">
        <v>144033267.72</v>
      </c>
      <c r="N85" s="39">
        <v>4</v>
      </c>
      <c r="O85" s="5" t="s">
        <v>142</v>
      </c>
      <c r="P85" s="106"/>
    </row>
    <row r="86" spans="2:16" ht="21.95" customHeight="1">
      <c r="B86" s="130" t="s">
        <v>19</v>
      </c>
      <c r="C86" s="130"/>
      <c r="D86" s="130"/>
      <c r="E86" s="130"/>
      <c r="F86" s="130"/>
      <c r="G86" s="130"/>
      <c r="H86" s="130"/>
      <c r="I86" s="130"/>
      <c r="J86" s="130"/>
      <c r="K86" s="42">
        <f>SUM(K81:K85)</f>
        <v>231</v>
      </c>
      <c r="L86" s="43">
        <f>SUM(L81:L85)</f>
        <v>22947371</v>
      </c>
      <c r="M86" s="43">
        <f>SUM(M81:M85)</f>
        <v>146121588.13</v>
      </c>
      <c r="N86" s="43">
        <v>4</v>
      </c>
      <c r="O86" s="46" t="s">
        <v>14</v>
      </c>
    </row>
    <row r="87" spans="2:16" ht="21.95" customHeight="1">
      <c r="B87" s="130" t="s">
        <v>20</v>
      </c>
      <c r="C87" s="130"/>
      <c r="D87" s="130"/>
      <c r="E87" s="130"/>
      <c r="F87" s="130"/>
      <c r="G87" s="130"/>
      <c r="H87" s="130"/>
      <c r="I87" s="130"/>
      <c r="J87" s="130"/>
      <c r="K87" s="43">
        <f>K86+K79+K66+K48+K36+K31+K27</f>
        <v>4303</v>
      </c>
      <c r="L87" s="43">
        <f t="shared" ref="L87:M87" si="0">L86+L79+L66+L48+L36+L31+L27</f>
        <v>7555717365</v>
      </c>
      <c r="M87" s="43">
        <f t="shared" si="0"/>
        <v>20993769356.839996</v>
      </c>
      <c r="N87" s="49">
        <v>4</v>
      </c>
      <c r="O87" s="50" t="s">
        <v>21</v>
      </c>
    </row>
    <row r="88" spans="2:16">
      <c r="I88" s="8"/>
      <c r="J88" s="104"/>
      <c r="K88" s="4"/>
      <c r="L88" s="4"/>
      <c r="M88" s="4"/>
      <c r="N88" s="4"/>
    </row>
    <row r="93" spans="2:16">
      <c r="L93" s="7"/>
      <c r="M93" s="7"/>
    </row>
    <row r="96" spans="2:16">
      <c r="L96" s="7"/>
      <c r="M96" s="7"/>
    </row>
    <row r="99" spans="12:13">
      <c r="L99" s="7"/>
      <c r="M99" s="7"/>
    </row>
  </sheetData>
  <mergeCells count="32">
    <mergeCell ref="D28:O28"/>
    <mergeCell ref="D32:O32"/>
    <mergeCell ref="E1:N1"/>
    <mergeCell ref="B2:E2"/>
    <mergeCell ref="F2:N2"/>
    <mergeCell ref="D27:J27"/>
    <mergeCell ref="D31:J31"/>
    <mergeCell ref="C4:O4"/>
    <mergeCell ref="B31:C31"/>
    <mergeCell ref="B27:C27"/>
    <mergeCell ref="B87:C87"/>
    <mergeCell ref="D87:J87"/>
    <mergeCell ref="D86:J86"/>
    <mergeCell ref="B66:C66"/>
    <mergeCell ref="B86:C86"/>
    <mergeCell ref="C80:O80"/>
    <mergeCell ref="B79:C79"/>
    <mergeCell ref="D79:J79"/>
    <mergeCell ref="D66:J66"/>
    <mergeCell ref="C70:O70"/>
    <mergeCell ref="E67:N67"/>
    <mergeCell ref="B68:E68"/>
    <mergeCell ref="F68:N68"/>
    <mergeCell ref="F38:N38"/>
    <mergeCell ref="D48:J48"/>
    <mergeCell ref="D36:J36"/>
    <mergeCell ref="C49:O49"/>
    <mergeCell ref="B36:C36"/>
    <mergeCell ref="C40:O40"/>
    <mergeCell ref="B48:C48"/>
    <mergeCell ref="E37:N37"/>
    <mergeCell ref="B38:E38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2"/>
  <sheetViews>
    <sheetView rightToLeft="1" zoomScale="115" zoomScaleNormal="115" workbookViewId="0">
      <selection activeCell="K16" sqref="K16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6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6" s="22" customFormat="1" ht="32.25" customHeight="1">
      <c r="A2" s="131" t="s">
        <v>5</v>
      </c>
      <c r="B2" s="132"/>
      <c r="C2" s="132"/>
      <c r="D2" s="132"/>
      <c r="E2" s="15"/>
      <c r="F2" s="15"/>
      <c r="G2" s="15"/>
      <c r="H2" s="15"/>
      <c r="I2" s="15"/>
      <c r="J2" s="15"/>
    </row>
    <row r="3" spans="1:16" ht="48.75" customHeight="1">
      <c r="B3" s="134" t="s">
        <v>411</v>
      </c>
      <c r="C3" s="134"/>
      <c r="D3" s="134"/>
      <c r="E3" s="134"/>
      <c r="F3" s="134"/>
      <c r="G3" s="134"/>
      <c r="H3" s="134"/>
      <c r="I3" s="134"/>
      <c r="J3" s="15"/>
    </row>
    <row r="4" spans="1:16" ht="21" customHeight="1">
      <c r="B4" s="134" t="s">
        <v>412</v>
      </c>
      <c r="C4" s="134"/>
      <c r="D4" s="134"/>
      <c r="E4" s="134"/>
      <c r="F4" s="134"/>
      <c r="G4" s="134"/>
      <c r="H4" s="134"/>
      <c r="I4" s="134"/>
      <c r="J4" s="23"/>
    </row>
    <row r="5" spans="1:16" ht="60">
      <c r="B5" s="51" t="s">
        <v>133</v>
      </c>
      <c r="C5" s="52" t="s">
        <v>119</v>
      </c>
      <c r="D5" s="52" t="s">
        <v>134</v>
      </c>
      <c r="E5" s="52" t="s">
        <v>135</v>
      </c>
      <c r="F5" s="52" t="s">
        <v>136</v>
      </c>
      <c r="G5" s="53" t="s">
        <v>120</v>
      </c>
      <c r="H5" s="52" t="s">
        <v>137</v>
      </c>
      <c r="I5" s="52" t="s">
        <v>121</v>
      </c>
      <c r="J5" s="52" t="s">
        <v>11</v>
      </c>
    </row>
    <row r="6" spans="1:16" ht="18.75" customHeight="1">
      <c r="B6" s="133" t="s">
        <v>12</v>
      </c>
      <c r="C6" s="133"/>
      <c r="D6" s="133"/>
      <c r="E6" s="133"/>
      <c r="F6" s="133"/>
      <c r="G6" s="133"/>
      <c r="H6" s="133"/>
      <c r="I6" s="133"/>
      <c r="J6" s="133"/>
    </row>
    <row r="7" spans="1:16" ht="24" customHeight="1">
      <c r="B7" s="91" t="s">
        <v>138</v>
      </c>
      <c r="C7" s="74" t="s">
        <v>139</v>
      </c>
      <c r="D7" s="74">
        <v>0.14000000000000001</v>
      </c>
      <c r="E7" s="74">
        <v>0.13</v>
      </c>
      <c r="F7" s="74">
        <v>0.14000000000000001</v>
      </c>
      <c r="G7" s="92">
        <v>18</v>
      </c>
      <c r="H7" s="92">
        <v>51301692</v>
      </c>
      <c r="I7" s="92">
        <v>7082036.8799999999</v>
      </c>
      <c r="J7" s="93">
        <v>4</v>
      </c>
      <c r="M7" s="183"/>
      <c r="N7" s="183"/>
      <c r="O7" s="183"/>
      <c r="P7" s="183"/>
    </row>
    <row r="8" spans="1:16" ht="18.75" customHeight="1">
      <c r="B8" s="137" t="s">
        <v>197</v>
      </c>
      <c r="C8" s="138"/>
      <c r="D8" s="139"/>
      <c r="E8" s="139"/>
      <c r="F8" s="139"/>
      <c r="G8" s="92">
        <f>SUM(G7:G7)</f>
        <v>18</v>
      </c>
      <c r="H8" s="92">
        <f>SUM(H7:H7)</f>
        <v>51301692</v>
      </c>
      <c r="I8" s="92">
        <f>SUM(I7:I7)</f>
        <v>7082036.8799999999</v>
      </c>
      <c r="J8" s="92">
        <v>4</v>
      </c>
      <c r="M8" s="183"/>
      <c r="N8" s="183"/>
      <c r="O8" s="183"/>
      <c r="P8" s="183"/>
    </row>
    <row r="9" spans="1:16" ht="18.75" customHeight="1">
      <c r="B9" s="143" t="s">
        <v>425</v>
      </c>
      <c r="C9" s="144"/>
      <c r="D9" s="144"/>
      <c r="E9" s="144"/>
      <c r="F9" s="144"/>
      <c r="G9" s="144"/>
      <c r="H9" s="144"/>
      <c r="I9" s="144"/>
      <c r="J9" s="145"/>
    </row>
    <row r="10" spans="1:16" ht="24" customHeight="1">
      <c r="B10" s="91" t="s">
        <v>426</v>
      </c>
      <c r="C10" s="74" t="s">
        <v>427</v>
      </c>
      <c r="D10" s="74">
        <v>9.0500000000000007</v>
      </c>
      <c r="E10" s="74">
        <v>9.0500000000000007</v>
      </c>
      <c r="F10" s="74">
        <v>9.0500000000000007</v>
      </c>
      <c r="G10" s="92">
        <v>1</v>
      </c>
      <c r="H10" s="92">
        <v>128956</v>
      </c>
      <c r="I10" s="92">
        <v>1167051.8</v>
      </c>
      <c r="J10" s="93">
        <v>1</v>
      </c>
    </row>
    <row r="11" spans="1:16" ht="18.75" customHeight="1">
      <c r="B11" s="137" t="s">
        <v>428</v>
      </c>
      <c r="C11" s="138"/>
      <c r="D11" s="140"/>
      <c r="E11" s="141"/>
      <c r="F11" s="142"/>
      <c r="G11" s="92">
        <f>G10</f>
        <v>1</v>
      </c>
      <c r="H11" s="92">
        <f t="shared" ref="H11:I11" si="0">H10</f>
        <v>128956</v>
      </c>
      <c r="I11" s="92">
        <f t="shared" si="0"/>
        <v>1167051.8</v>
      </c>
      <c r="J11" s="92">
        <v>1</v>
      </c>
    </row>
    <row r="12" spans="1:16" ht="18.75" customHeight="1">
      <c r="B12" s="135" t="s">
        <v>140</v>
      </c>
      <c r="C12" s="135"/>
      <c r="D12" s="136"/>
      <c r="E12" s="136"/>
      <c r="F12" s="136"/>
      <c r="G12" s="70">
        <f>G8+G11</f>
        <v>19</v>
      </c>
      <c r="H12" s="70">
        <f t="shared" ref="H12:I12" si="1">H8+H11</f>
        <v>51430648</v>
      </c>
      <c r="I12" s="70">
        <f t="shared" si="1"/>
        <v>8249088.6799999997</v>
      </c>
      <c r="J12" s="70">
        <v>4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4"/>
  <sheetViews>
    <sheetView rightToLeft="1" zoomScale="130" zoomScaleNormal="130" workbookViewId="0">
      <selection activeCell="F13" sqref="F13"/>
    </sheetView>
  </sheetViews>
  <sheetFormatPr defaultRowHeight="12.75"/>
  <cols>
    <col min="1" max="1" width="2" customWidth="1"/>
    <col min="2" max="2" width="29.28515625" customWidth="1"/>
    <col min="3" max="3" width="10.28515625" style="100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1" t="s">
        <v>415</v>
      </c>
      <c r="C1" s="151"/>
      <c r="D1" s="151"/>
      <c r="E1" s="151"/>
      <c r="F1" s="151"/>
      <c r="G1" s="151"/>
    </row>
    <row r="2" spans="2:7" ht="17.25" customHeight="1">
      <c r="B2" s="152" t="s">
        <v>416</v>
      </c>
      <c r="C2" s="152"/>
      <c r="D2" s="152"/>
      <c r="E2" s="152"/>
      <c r="F2" s="152"/>
      <c r="G2" s="152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433</v>
      </c>
      <c r="F3" s="112" t="s">
        <v>121</v>
      </c>
      <c r="G3" s="113" t="s">
        <v>434</v>
      </c>
    </row>
    <row r="4" spans="2:7" ht="15" customHeight="1">
      <c r="B4" s="148" t="s">
        <v>12</v>
      </c>
      <c r="C4" s="149"/>
      <c r="D4" s="149"/>
      <c r="E4" s="149"/>
      <c r="F4" s="150"/>
      <c r="G4" s="114" t="s">
        <v>3</v>
      </c>
    </row>
    <row r="5" spans="2:7" ht="15" customHeight="1">
      <c r="B5" s="115" t="s">
        <v>435</v>
      </c>
      <c r="C5" s="116" t="s">
        <v>169</v>
      </c>
      <c r="D5" s="117">
        <v>3</v>
      </c>
      <c r="E5" s="117">
        <v>1510000</v>
      </c>
      <c r="F5" s="117">
        <v>981650</v>
      </c>
      <c r="G5" s="116" t="s">
        <v>170</v>
      </c>
    </row>
    <row r="6" spans="2:7" ht="15" customHeight="1">
      <c r="B6" s="115" t="s">
        <v>395</v>
      </c>
      <c r="C6" s="116" t="s">
        <v>36</v>
      </c>
      <c r="D6" s="117">
        <v>24</v>
      </c>
      <c r="E6" s="117">
        <v>986370</v>
      </c>
      <c r="F6" s="117">
        <v>2959255.8</v>
      </c>
      <c r="G6" s="118" t="s">
        <v>436</v>
      </c>
    </row>
    <row r="7" spans="2:7" ht="15" customHeight="1">
      <c r="B7" s="115" t="s">
        <v>437</v>
      </c>
      <c r="C7" s="116" t="s">
        <v>51</v>
      </c>
      <c r="D7" s="117">
        <v>67</v>
      </c>
      <c r="E7" s="117">
        <v>15876500</v>
      </c>
      <c r="F7" s="117">
        <v>64769620</v>
      </c>
      <c r="G7" s="118" t="s">
        <v>438</v>
      </c>
    </row>
    <row r="8" spans="2:7" ht="15" customHeight="1">
      <c r="B8" s="115" t="s">
        <v>439</v>
      </c>
      <c r="C8" s="116" t="s">
        <v>106</v>
      </c>
      <c r="D8" s="117">
        <v>1</v>
      </c>
      <c r="E8" s="117">
        <v>800000</v>
      </c>
      <c r="F8" s="117">
        <v>432000</v>
      </c>
      <c r="G8" s="118" t="s">
        <v>107</v>
      </c>
    </row>
    <row r="9" spans="2:7" ht="15" customHeight="1">
      <c r="B9" s="115" t="s">
        <v>440</v>
      </c>
      <c r="C9" s="116" t="s">
        <v>42</v>
      </c>
      <c r="D9" s="117">
        <v>56</v>
      </c>
      <c r="E9" s="117">
        <v>85749700</v>
      </c>
      <c r="F9" s="117">
        <v>28327401</v>
      </c>
      <c r="G9" s="118" t="s">
        <v>43</v>
      </c>
    </row>
    <row r="10" spans="2:7" ht="15" customHeight="1">
      <c r="B10" s="115" t="s">
        <v>38</v>
      </c>
      <c r="C10" s="116" t="s">
        <v>37</v>
      </c>
      <c r="D10" s="117">
        <v>32</v>
      </c>
      <c r="E10" s="117">
        <v>244558304</v>
      </c>
      <c r="F10" s="117">
        <v>469522778.43999994</v>
      </c>
      <c r="G10" s="118" t="s">
        <v>441</v>
      </c>
    </row>
    <row r="11" spans="2:7" ht="15" customHeight="1">
      <c r="B11" s="115" t="s">
        <v>442</v>
      </c>
      <c r="C11" s="116" t="s">
        <v>152</v>
      </c>
      <c r="D11" s="117">
        <v>2</v>
      </c>
      <c r="E11" s="117">
        <v>411404</v>
      </c>
      <c r="F11" s="117">
        <v>90508.88</v>
      </c>
      <c r="G11" s="118" t="s">
        <v>443</v>
      </c>
    </row>
    <row r="12" spans="2:7" ht="15" customHeight="1">
      <c r="B12" s="146" t="s">
        <v>13</v>
      </c>
      <c r="C12" s="147"/>
      <c r="D12" s="119">
        <f>SUM(D5:D11)</f>
        <v>185</v>
      </c>
      <c r="E12" s="119">
        <f>SUM(E5:E11)</f>
        <v>349892278</v>
      </c>
      <c r="F12" s="119">
        <f>SUM(F5:F11)</f>
        <v>567083214.11999989</v>
      </c>
      <c r="G12" s="120" t="s">
        <v>444</v>
      </c>
    </row>
    <row r="13" spans="2:7" ht="15" customHeight="1">
      <c r="B13" s="146" t="s">
        <v>445</v>
      </c>
      <c r="C13" s="147"/>
      <c r="D13" s="119">
        <f>D12</f>
        <v>185</v>
      </c>
      <c r="E13" s="119">
        <f>E12</f>
        <v>349892278</v>
      </c>
      <c r="F13" s="119">
        <f>F12</f>
        <v>567083214.11999989</v>
      </c>
      <c r="G13" s="120" t="s">
        <v>446</v>
      </c>
    </row>
    <row r="14" spans="2:7" ht="24.75" customHeight="1">
      <c r="C14"/>
    </row>
    <row r="15" spans="2:7" ht="18.75" customHeight="1">
      <c r="B15" s="151" t="s">
        <v>413</v>
      </c>
      <c r="C15" s="151"/>
      <c r="D15" s="151"/>
      <c r="E15" s="151"/>
      <c r="F15" s="151"/>
      <c r="G15" s="151"/>
    </row>
    <row r="16" spans="2:7" ht="21">
      <c r="B16" s="152" t="s">
        <v>414</v>
      </c>
      <c r="C16" s="152"/>
      <c r="D16" s="152"/>
      <c r="E16" s="152"/>
      <c r="F16" s="152"/>
      <c r="G16" s="152"/>
    </row>
    <row r="17" spans="2:7" ht="27" customHeight="1">
      <c r="B17" s="111" t="s">
        <v>0</v>
      </c>
      <c r="C17" s="112" t="s">
        <v>119</v>
      </c>
      <c r="D17" s="112" t="s">
        <v>120</v>
      </c>
      <c r="E17" s="112" t="s">
        <v>433</v>
      </c>
      <c r="F17" s="112" t="s">
        <v>121</v>
      </c>
      <c r="G17" s="113" t="s">
        <v>434</v>
      </c>
    </row>
    <row r="18" spans="2:7" ht="15" customHeight="1">
      <c r="B18" s="148" t="s">
        <v>12</v>
      </c>
      <c r="C18" s="149"/>
      <c r="D18" s="149"/>
      <c r="E18" s="149"/>
      <c r="F18" s="150"/>
      <c r="G18" s="114" t="s">
        <v>3</v>
      </c>
    </row>
    <row r="19" spans="2:7" ht="15" customHeight="1">
      <c r="B19" s="115" t="s">
        <v>437</v>
      </c>
      <c r="C19" s="116" t="s">
        <v>51</v>
      </c>
      <c r="D19" s="117">
        <v>138</v>
      </c>
      <c r="E19" s="117">
        <v>92190551</v>
      </c>
      <c r="F19" s="117">
        <v>367768285.39999998</v>
      </c>
      <c r="G19" s="118" t="s">
        <v>438</v>
      </c>
    </row>
    <row r="20" spans="2:7" ht="15" customHeight="1">
      <c r="B20" s="115" t="s">
        <v>38</v>
      </c>
      <c r="C20" s="116" t="s">
        <v>37</v>
      </c>
      <c r="D20" s="117">
        <v>168</v>
      </c>
      <c r="E20" s="117">
        <v>1000000000</v>
      </c>
      <c r="F20" s="117">
        <v>1913259406.72</v>
      </c>
      <c r="G20" s="118" t="s">
        <v>441</v>
      </c>
    </row>
    <row r="21" spans="2:7" ht="15" customHeight="1">
      <c r="B21" s="146" t="s">
        <v>13</v>
      </c>
      <c r="C21" s="147"/>
      <c r="D21" s="119">
        <f>SUM(D19:D20)</f>
        <v>306</v>
      </c>
      <c r="E21" s="119">
        <f>SUM(E19:E20)</f>
        <v>1092190551</v>
      </c>
      <c r="F21" s="119">
        <f>SUM(F19:F20)</f>
        <v>2281027692.1199999</v>
      </c>
      <c r="G21" s="120" t="s">
        <v>444</v>
      </c>
    </row>
    <row r="22" spans="2:7" ht="15" customHeight="1">
      <c r="B22" s="148" t="s">
        <v>447</v>
      </c>
      <c r="C22" s="149"/>
      <c r="D22" s="149"/>
      <c r="E22" s="149"/>
      <c r="F22" s="150"/>
      <c r="G22" s="114" t="s">
        <v>30</v>
      </c>
    </row>
    <row r="23" spans="2:7" ht="15" customHeight="1">
      <c r="B23" s="115" t="s">
        <v>448</v>
      </c>
      <c r="C23" s="116" t="s">
        <v>342</v>
      </c>
      <c r="D23" s="117">
        <v>12</v>
      </c>
      <c r="E23" s="117">
        <v>1263000</v>
      </c>
      <c r="F23" s="117">
        <v>1654660</v>
      </c>
      <c r="G23" s="118" t="s">
        <v>343</v>
      </c>
    </row>
    <row r="24" spans="2:7" ht="15" customHeight="1">
      <c r="B24" s="146" t="s">
        <v>449</v>
      </c>
      <c r="C24" s="147"/>
      <c r="D24" s="119">
        <f>SUM(D23)</f>
        <v>12</v>
      </c>
      <c r="E24" s="119">
        <f>SUM(E23)</f>
        <v>1263000</v>
      </c>
      <c r="F24" s="119">
        <f>SUM(F23)</f>
        <v>1654660</v>
      </c>
      <c r="G24" s="120" t="s">
        <v>450</v>
      </c>
    </row>
    <row r="25" spans="2:7" ht="15" customHeight="1">
      <c r="B25" s="148" t="s">
        <v>451</v>
      </c>
      <c r="C25" s="149"/>
      <c r="D25" s="149"/>
      <c r="E25" s="149"/>
      <c r="F25" s="150"/>
      <c r="G25" s="114" t="s">
        <v>299</v>
      </c>
    </row>
    <row r="26" spans="2:7" ht="15" customHeight="1">
      <c r="B26" s="115" t="s">
        <v>452</v>
      </c>
      <c r="C26" s="116" t="s">
        <v>32</v>
      </c>
      <c r="D26" s="117">
        <v>110</v>
      </c>
      <c r="E26" s="117">
        <v>6638716</v>
      </c>
      <c r="F26" s="117">
        <v>107084889.13</v>
      </c>
      <c r="G26" s="118" t="s">
        <v>453</v>
      </c>
    </row>
    <row r="27" spans="2:7" ht="15" customHeight="1">
      <c r="B27" s="146" t="s">
        <v>454</v>
      </c>
      <c r="C27" s="147"/>
      <c r="D27" s="119">
        <f>SUM(D26)</f>
        <v>110</v>
      </c>
      <c r="E27" s="119">
        <f>SUM(E26)</f>
        <v>6638716</v>
      </c>
      <c r="F27" s="119">
        <f>SUM(F26)</f>
        <v>107084889.13</v>
      </c>
      <c r="G27" s="120" t="s">
        <v>455</v>
      </c>
    </row>
    <row r="28" spans="2:7" ht="15" customHeight="1">
      <c r="B28" s="146" t="s">
        <v>445</v>
      </c>
      <c r="C28" s="147"/>
      <c r="D28" s="119">
        <f>D21+D24+D27</f>
        <v>428</v>
      </c>
      <c r="E28" s="119">
        <f>E21+E24+E27</f>
        <v>1100092267</v>
      </c>
      <c r="F28" s="119">
        <f>F21+F24+F27</f>
        <v>2389767241.25</v>
      </c>
      <c r="G28" s="120" t="s">
        <v>446</v>
      </c>
    </row>
    <row r="29" spans="2:7" ht="15" customHeight="1">
      <c r="C29"/>
    </row>
    <row r="30" spans="2:7" ht="15" customHeight="1">
      <c r="C30"/>
    </row>
    <row r="31" spans="2:7" ht="18.75" customHeight="1">
      <c r="C31"/>
    </row>
    <row r="32" spans="2:7" ht="18.75" customHeight="1">
      <c r="C32"/>
    </row>
    <row r="33" spans="3:3" ht="18.75" customHeight="1">
      <c r="C33"/>
    </row>
    <row r="34" spans="3:3">
      <c r="C34"/>
    </row>
  </sheetData>
  <mergeCells count="14">
    <mergeCell ref="B1:G1"/>
    <mergeCell ref="B2:G2"/>
    <mergeCell ref="B15:G15"/>
    <mergeCell ref="B16:G16"/>
    <mergeCell ref="B4:F4"/>
    <mergeCell ref="B12:C12"/>
    <mergeCell ref="B13:C13"/>
    <mergeCell ref="B27:C27"/>
    <mergeCell ref="B28:C28"/>
    <mergeCell ref="B18:F18"/>
    <mergeCell ref="B21:C21"/>
    <mergeCell ref="B22:F22"/>
    <mergeCell ref="B24:C24"/>
    <mergeCell ref="B25:F25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zoomScale="115" zoomScaleNormal="115" workbookViewId="0">
      <selection activeCell="G118" sqref="G118"/>
    </sheetView>
  </sheetViews>
  <sheetFormatPr defaultColWidth="20.140625" defaultRowHeight="15"/>
  <cols>
    <col min="1" max="1" width="1.85546875" customWidth="1"/>
    <col min="2" max="2" width="27.28515625" style="103" customWidth="1"/>
    <col min="3" max="3" width="9.7109375" customWidth="1"/>
    <col min="4" max="4" width="14.85546875" style="90" customWidth="1"/>
    <col min="5" max="5" width="14.7109375" style="90" customWidth="1"/>
    <col min="6" max="6" width="14.42578125" style="90" customWidth="1"/>
    <col min="7" max="7" width="15" style="90" customWidth="1"/>
    <col min="8" max="8" width="40.28515625" customWidth="1"/>
  </cols>
  <sheetData>
    <row r="1" spans="2:8" ht="23.25" customHeight="1">
      <c r="B1" s="153" t="s">
        <v>417</v>
      </c>
      <c r="C1" s="154"/>
      <c r="D1" s="154"/>
      <c r="E1" s="154"/>
      <c r="F1" s="154"/>
      <c r="G1" s="154"/>
      <c r="H1" s="155"/>
    </row>
    <row r="2" spans="2:8" ht="23.25" customHeight="1">
      <c r="B2" s="156" t="s">
        <v>418</v>
      </c>
      <c r="C2" s="157"/>
      <c r="D2" s="157"/>
      <c r="E2" s="157"/>
      <c r="F2" s="157"/>
      <c r="G2" s="157"/>
      <c r="H2" s="158"/>
    </row>
    <row r="3" spans="2:8" ht="22.5" customHeight="1">
      <c r="B3" s="159" t="s">
        <v>225</v>
      </c>
      <c r="C3" s="160" t="s">
        <v>119</v>
      </c>
      <c r="D3" s="161">
        <v>46208</v>
      </c>
      <c r="E3" s="161">
        <v>46209</v>
      </c>
      <c r="F3" s="161">
        <v>46210</v>
      </c>
      <c r="G3" s="161">
        <v>46212</v>
      </c>
      <c r="H3" s="159" t="s">
        <v>226</v>
      </c>
    </row>
    <row r="4" spans="2:8" ht="22.5" customHeight="1">
      <c r="B4" s="159"/>
      <c r="C4" s="160"/>
      <c r="D4" s="161"/>
      <c r="E4" s="161"/>
      <c r="F4" s="161"/>
      <c r="G4" s="161"/>
      <c r="H4" s="159"/>
    </row>
    <row r="5" spans="2:8" ht="20.100000000000001" customHeight="1">
      <c r="B5" s="54" t="s">
        <v>12</v>
      </c>
      <c r="C5" s="81"/>
      <c r="D5" s="82"/>
      <c r="E5" s="82"/>
      <c r="F5" s="82"/>
      <c r="G5" s="82"/>
      <c r="H5" s="83" t="s">
        <v>227</v>
      </c>
    </row>
    <row r="6" spans="2:8" ht="20.100000000000001" customHeight="1">
      <c r="B6" s="55" t="s">
        <v>371</v>
      </c>
      <c r="C6" s="55" t="s">
        <v>169</v>
      </c>
      <c r="D6" s="89">
        <v>0.66</v>
      </c>
      <c r="E6" s="89">
        <v>0.65</v>
      </c>
      <c r="F6" s="89">
        <v>0.66</v>
      </c>
      <c r="G6" s="89">
        <v>0.66</v>
      </c>
      <c r="H6" s="12" t="s">
        <v>170</v>
      </c>
    </row>
    <row r="7" spans="2:8" ht="20.100000000000001" customHeight="1">
      <c r="B7" s="55" t="s">
        <v>47</v>
      </c>
      <c r="C7" s="55" t="s">
        <v>36</v>
      </c>
      <c r="D7" s="89">
        <v>3</v>
      </c>
      <c r="E7" s="89">
        <v>3</v>
      </c>
      <c r="F7" s="89">
        <v>3</v>
      </c>
      <c r="G7" s="89">
        <v>2.98</v>
      </c>
      <c r="H7" s="12" t="s">
        <v>48</v>
      </c>
    </row>
    <row r="8" spans="2:8" ht="20.100000000000001" customHeight="1">
      <c r="B8" s="55" t="s">
        <v>98</v>
      </c>
      <c r="C8" s="55" t="s">
        <v>99</v>
      </c>
      <c r="D8" s="89">
        <v>1.08</v>
      </c>
      <c r="E8" s="89">
        <v>1.06</v>
      </c>
      <c r="F8" s="89">
        <v>1.07</v>
      </c>
      <c r="G8" s="89">
        <v>1.07</v>
      </c>
      <c r="H8" s="12" t="s">
        <v>100</v>
      </c>
    </row>
    <row r="9" spans="2:8" ht="20.100000000000001" customHeight="1">
      <c r="B9" s="55" t="s">
        <v>49</v>
      </c>
      <c r="C9" s="55" t="s">
        <v>45</v>
      </c>
      <c r="D9" s="89">
        <v>0.09</v>
      </c>
      <c r="E9" s="89">
        <v>0.08</v>
      </c>
      <c r="F9" s="89" t="s">
        <v>375</v>
      </c>
      <c r="G9" s="89">
        <v>0.08</v>
      </c>
      <c r="H9" s="12" t="s">
        <v>66</v>
      </c>
    </row>
    <row r="10" spans="2:8" ht="20.100000000000001" customHeight="1">
      <c r="B10" s="55" t="s">
        <v>24</v>
      </c>
      <c r="C10" s="55" t="s">
        <v>25</v>
      </c>
      <c r="D10" s="89">
        <v>0.32</v>
      </c>
      <c r="E10" s="89">
        <v>0.31</v>
      </c>
      <c r="F10" s="89">
        <v>0.31</v>
      </c>
      <c r="G10" s="89">
        <v>0.31</v>
      </c>
      <c r="H10" s="12" t="s">
        <v>26</v>
      </c>
    </row>
    <row r="11" spans="2:8" ht="20.100000000000001" customHeight="1">
      <c r="B11" s="55" t="s">
        <v>50</v>
      </c>
      <c r="C11" s="55" t="s">
        <v>51</v>
      </c>
      <c r="D11" s="89">
        <v>4.0199999999999996</v>
      </c>
      <c r="E11" s="89">
        <v>4</v>
      </c>
      <c r="F11" s="89">
        <v>3.95</v>
      </c>
      <c r="G11" s="89">
        <v>4</v>
      </c>
      <c r="H11" s="12" t="s">
        <v>52</v>
      </c>
    </row>
    <row r="12" spans="2:8" ht="20.100000000000001" customHeight="1">
      <c r="B12" s="55" t="s">
        <v>228</v>
      </c>
      <c r="C12" s="55" t="s">
        <v>229</v>
      </c>
      <c r="D12" s="89">
        <v>0.22</v>
      </c>
      <c r="E12" s="89">
        <v>0.22</v>
      </c>
      <c r="F12" s="89">
        <v>0.23</v>
      </c>
      <c r="G12" s="89">
        <v>0.23</v>
      </c>
      <c r="H12" s="12" t="s">
        <v>230</v>
      </c>
    </row>
    <row r="13" spans="2:8" ht="20.100000000000001" customHeight="1">
      <c r="B13" s="55" t="s">
        <v>231</v>
      </c>
      <c r="C13" s="55" t="s">
        <v>232</v>
      </c>
      <c r="D13" s="89" t="s">
        <v>233</v>
      </c>
      <c r="E13" s="89" t="s">
        <v>233</v>
      </c>
      <c r="F13" s="89" t="s">
        <v>233</v>
      </c>
      <c r="G13" s="89" t="s">
        <v>233</v>
      </c>
      <c r="H13" s="12" t="s">
        <v>234</v>
      </c>
    </row>
    <row r="14" spans="2:8" ht="20.100000000000001" customHeight="1">
      <c r="B14" s="55" t="s">
        <v>73</v>
      </c>
      <c r="C14" s="55" t="s">
        <v>74</v>
      </c>
      <c r="D14" s="89">
        <v>0.23</v>
      </c>
      <c r="E14" s="89">
        <v>0.23</v>
      </c>
      <c r="F14" s="89">
        <v>0.23</v>
      </c>
      <c r="G14" s="89">
        <v>0.23</v>
      </c>
      <c r="H14" s="12" t="s">
        <v>75</v>
      </c>
    </row>
    <row r="15" spans="2:8" ht="20.100000000000001" customHeight="1">
      <c r="B15" s="55" t="s">
        <v>53</v>
      </c>
      <c r="C15" s="55" t="s">
        <v>42</v>
      </c>
      <c r="D15" s="89">
        <v>0.35</v>
      </c>
      <c r="E15" s="89">
        <v>0.34</v>
      </c>
      <c r="F15" s="89">
        <v>0.34</v>
      </c>
      <c r="G15" s="89">
        <v>0.32</v>
      </c>
      <c r="H15" s="12" t="s">
        <v>43</v>
      </c>
    </row>
    <row r="16" spans="2:8" ht="20.100000000000001" customHeight="1">
      <c r="B16" s="55" t="s">
        <v>54</v>
      </c>
      <c r="C16" s="55" t="s">
        <v>39</v>
      </c>
      <c r="D16" s="89" t="s">
        <v>375</v>
      </c>
      <c r="E16" s="89">
        <v>0.14000000000000001</v>
      </c>
      <c r="F16" s="89" t="s">
        <v>375</v>
      </c>
      <c r="G16" s="89">
        <v>0.14000000000000001</v>
      </c>
      <c r="H16" s="12" t="s">
        <v>40</v>
      </c>
    </row>
    <row r="17" spans="2:8" ht="20.100000000000001" customHeight="1">
      <c r="B17" s="55" t="s">
        <v>235</v>
      </c>
      <c r="C17" s="55" t="s">
        <v>236</v>
      </c>
      <c r="D17" s="89" t="s">
        <v>233</v>
      </c>
      <c r="E17" s="89" t="s">
        <v>233</v>
      </c>
      <c r="F17" s="89" t="s">
        <v>233</v>
      </c>
      <c r="G17" s="89" t="s">
        <v>233</v>
      </c>
      <c r="H17" s="12" t="s">
        <v>237</v>
      </c>
    </row>
    <row r="18" spans="2:8" ht="20.100000000000001" customHeight="1">
      <c r="B18" s="55" t="s">
        <v>238</v>
      </c>
      <c r="C18" s="55" t="s">
        <v>220</v>
      </c>
      <c r="D18" s="89">
        <v>0.16</v>
      </c>
      <c r="E18" s="89" t="s">
        <v>375</v>
      </c>
      <c r="F18" s="89" t="s">
        <v>375</v>
      </c>
      <c r="G18" s="89">
        <v>0.15</v>
      </c>
      <c r="H18" s="12" t="s">
        <v>223</v>
      </c>
    </row>
    <row r="19" spans="2:8" ht="20.100000000000001" customHeight="1">
      <c r="B19" s="55" t="s">
        <v>239</v>
      </c>
      <c r="C19" s="55" t="s">
        <v>159</v>
      </c>
      <c r="D19" s="89">
        <v>1.51</v>
      </c>
      <c r="E19" s="89">
        <v>1.5</v>
      </c>
      <c r="F19" s="89" t="s">
        <v>375</v>
      </c>
      <c r="G19" s="89" t="s">
        <v>375</v>
      </c>
      <c r="H19" s="12" t="s">
        <v>160</v>
      </c>
    </row>
    <row r="20" spans="2:8" ht="20.100000000000001" customHeight="1">
      <c r="B20" s="55" t="s">
        <v>122</v>
      </c>
      <c r="C20" s="55" t="s">
        <v>123</v>
      </c>
      <c r="D20" s="89">
        <v>0.33</v>
      </c>
      <c r="E20" s="89" t="s">
        <v>375</v>
      </c>
      <c r="F20" s="89">
        <v>0.32</v>
      </c>
      <c r="G20" s="89">
        <v>0.31</v>
      </c>
      <c r="H20" s="12" t="s">
        <v>128</v>
      </c>
    </row>
    <row r="21" spans="2:8" ht="20.100000000000001" customHeight="1">
      <c r="B21" s="55" t="s">
        <v>38</v>
      </c>
      <c r="C21" s="55" t="s">
        <v>37</v>
      </c>
      <c r="D21" s="89">
        <v>1.92</v>
      </c>
      <c r="E21" s="89">
        <v>1.92</v>
      </c>
      <c r="F21" s="89">
        <v>1.92</v>
      </c>
      <c r="G21" s="89">
        <v>1.9</v>
      </c>
      <c r="H21" s="12" t="s">
        <v>55</v>
      </c>
    </row>
    <row r="22" spans="2:8" ht="20.100000000000001" customHeight="1">
      <c r="B22" s="55" t="s">
        <v>240</v>
      </c>
      <c r="C22" s="55" t="s">
        <v>147</v>
      </c>
      <c r="D22" s="89">
        <v>0.05</v>
      </c>
      <c r="E22" s="89">
        <v>0.05</v>
      </c>
      <c r="F22" s="89">
        <v>0.05</v>
      </c>
      <c r="G22" s="89">
        <v>0.05</v>
      </c>
      <c r="H22" s="12" t="s">
        <v>241</v>
      </c>
    </row>
    <row r="23" spans="2:8" ht="20.100000000000001" customHeight="1">
      <c r="B23" s="55" t="s">
        <v>242</v>
      </c>
      <c r="C23" s="55" t="s">
        <v>243</v>
      </c>
      <c r="D23" s="89" t="s">
        <v>375</v>
      </c>
      <c r="E23" s="89">
        <v>0.27</v>
      </c>
      <c r="F23" s="89" t="s">
        <v>375</v>
      </c>
      <c r="G23" s="89">
        <v>0.28000000000000003</v>
      </c>
      <c r="H23" s="12" t="s">
        <v>244</v>
      </c>
    </row>
    <row r="24" spans="2:8" ht="20.100000000000001" customHeight="1">
      <c r="B24" s="55" t="s">
        <v>183</v>
      </c>
      <c r="C24" s="55" t="s">
        <v>182</v>
      </c>
      <c r="D24" s="89" t="s">
        <v>375</v>
      </c>
      <c r="E24" s="89" t="s">
        <v>375</v>
      </c>
      <c r="F24" s="89" t="s">
        <v>375</v>
      </c>
      <c r="G24" s="89" t="s">
        <v>375</v>
      </c>
      <c r="H24" s="12" t="s">
        <v>196</v>
      </c>
    </row>
    <row r="25" spans="2:8" ht="20.100000000000001" customHeight="1">
      <c r="B25" s="55" t="s">
        <v>245</v>
      </c>
      <c r="C25" s="55" t="s">
        <v>246</v>
      </c>
      <c r="D25" s="89" t="s">
        <v>375</v>
      </c>
      <c r="E25" s="89">
        <v>0.27</v>
      </c>
      <c r="F25" s="89">
        <v>0.27</v>
      </c>
      <c r="G25" s="89" t="s">
        <v>375</v>
      </c>
      <c r="H25" s="12" t="s">
        <v>247</v>
      </c>
    </row>
    <row r="26" spans="2:8" ht="20.100000000000001" customHeight="1">
      <c r="B26" s="55" t="s">
        <v>181</v>
      </c>
      <c r="C26" s="55" t="s">
        <v>150</v>
      </c>
      <c r="D26" s="89" t="s">
        <v>375</v>
      </c>
      <c r="E26" s="89" t="s">
        <v>375</v>
      </c>
      <c r="F26" s="89" t="s">
        <v>375</v>
      </c>
      <c r="G26" s="89" t="s">
        <v>375</v>
      </c>
      <c r="H26" s="12" t="s">
        <v>151</v>
      </c>
    </row>
    <row r="27" spans="2:8" ht="20.100000000000001" customHeight="1">
      <c r="B27" s="55" t="s">
        <v>248</v>
      </c>
      <c r="C27" s="55" t="s">
        <v>106</v>
      </c>
      <c r="D27" s="110">
        <v>0.54</v>
      </c>
      <c r="E27" s="89">
        <v>0.54</v>
      </c>
      <c r="F27" s="89">
        <v>0.53</v>
      </c>
      <c r="G27" s="89">
        <v>0.55000000000000004</v>
      </c>
      <c r="H27" s="12" t="s">
        <v>107</v>
      </c>
    </row>
    <row r="28" spans="2:8" ht="20.100000000000001" customHeight="1">
      <c r="B28" s="55" t="s">
        <v>190</v>
      </c>
      <c r="C28" s="55" t="s">
        <v>189</v>
      </c>
      <c r="D28" s="89" t="s">
        <v>375</v>
      </c>
      <c r="E28" s="89" t="s">
        <v>375</v>
      </c>
      <c r="F28" s="89" t="s">
        <v>375</v>
      </c>
      <c r="G28" s="89">
        <v>0.09</v>
      </c>
      <c r="H28" s="12" t="s">
        <v>249</v>
      </c>
    </row>
    <row r="29" spans="2:8" ht="20.100000000000001" customHeight="1">
      <c r="B29" s="55" t="s">
        <v>369</v>
      </c>
      <c r="C29" s="55" t="s">
        <v>368</v>
      </c>
      <c r="D29" s="89" t="s">
        <v>375</v>
      </c>
      <c r="E29" s="89" t="s">
        <v>375</v>
      </c>
      <c r="F29" s="89" t="s">
        <v>375</v>
      </c>
      <c r="G29" s="89" t="s">
        <v>375</v>
      </c>
      <c r="H29" s="12" t="s">
        <v>370</v>
      </c>
    </row>
    <row r="30" spans="2:8" ht="20.100000000000001" customHeight="1">
      <c r="B30" s="55" t="s">
        <v>250</v>
      </c>
      <c r="C30" s="55" t="s">
        <v>251</v>
      </c>
      <c r="D30" s="89" t="s">
        <v>375</v>
      </c>
      <c r="E30" s="89" t="s">
        <v>375</v>
      </c>
      <c r="F30" s="89" t="s">
        <v>375</v>
      </c>
      <c r="G30" s="89" t="s">
        <v>375</v>
      </c>
      <c r="H30" s="12" t="s">
        <v>252</v>
      </c>
    </row>
    <row r="31" spans="2:8" ht="20.100000000000001" customHeight="1">
      <c r="B31" s="55" t="s">
        <v>253</v>
      </c>
      <c r="C31" s="55" t="s">
        <v>254</v>
      </c>
      <c r="D31" s="89" t="s">
        <v>233</v>
      </c>
      <c r="E31" s="89" t="s">
        <v>233</v>
      </c>
      <c r="F31" s="89" t="s">
        <v>233</v>
      </c>
      <c r="G31" s="89" t="s">
        <v>233</v>
      </c>
      <c r="H31" s="12" t="s">
        <v>255</v>
      </c>
    </row>
    <row r="32" spans="2:8" ht="20.100000000000001" customHeight="1">
      <c r="B32" s="55" t="s">
        <v>256</v>
      </c>
      <c r="C32" s="55" t="s">
        <v>200</v>
      </c>
      <c r="D32" s="89" t="s">
        <v>375</v>
      </c>
      <c r="E32" s="89">
        <v>0.22</v>
      </c>
      <c r="F32" s="89">
        <v>0.21</v>
      </c>
      <c r="G32" s="89">
        <v>0.23</v>
      </c>
      <c r="H32" s="12" t="s">
        <v>203</v>
      </c>
    </row>
    <row r="33" spans="2:8" ht="20.100000000000001" customHeight="1">
      <c r="B33" s="55" t="s">
        <v>257</v>
      </c>
      <c r="C33" s="55" t="s">
        <v>152</v>
      </c>
      <c r="D33" s="89">
        <v>0.21</v>
      </c>
      <c r="E33" s="89">
        <v>0.22</v>
      </c>
      <c r="F33" s="89">
        <v>0.22</v>
      </c>
      <c r="G33" s="89" t="s">
        <v>375</v>
      </c>
      <c r="H33" s="12" t="s">
        <v>153</v>
      </c>
    </row>
    <row r="34" spans="2:8" ht="20.100000000000001" customHeight="1">
      <c r="B34" s="55" t="s">
        <v>258</v>
      </c>
      <c r="C34" s="55" t="s">
        <v>259</v>
      </c>
      <c r="D34" s="89" t="s">
        <v>375</v>
      </c>
      <c r="E34" s="89" t="s">
        <v>375</v>
      </c>
      <c r="F34" s="89" t="s">
        <v>375</v>
      </c>
      <c r="G34" s="89" t="s">
        <v>375</v>
      </c>
      <c r="H34" s="12" t="s">
        <v>260</v>
      </c>
    </row>
    <row r="35" spans="2:8" ht="20.100000000000001" customHeight="1">
      <c r="B35" s="55" t="s">
        <v>261</v>
      </c>
      <c r="C35" s="55" t="s">
        <v>262</v>
      </c>
      <c r="D35" s="89" t="s">
        <v>375</v>
      </c>
      <c r="E35" s="89" t="s">
        <v>375</v>
      </c>
      <c r="F35" s="89" t="s">
        <v>375</v>
      </c>
      <c r="G35" s="89" t="s">
        <v>375</v>
      </c>
      <c r="H35" s="12" t="s">
        <v>263</v>
      </c>
    </row>
    <row r="36" spans="2:8" ht="20.100000000000001" customHeight="1">
      <c r="B36" s="55" t="s">
        <v>264</v>
      </c>
      <c r="C36" s="55" t="s">
        <v>265</v>
      </c>
      <c r="D36" s="89" t="s">
        <v>375</v>
      </c>
      <c r="E36" s="89" t="s">
        <v>375</v>
      </c>
      <c r="F36" s="89" t="s">
        <v>375</v>
      </c>
      <c r="G36" s="89" t="s">
        <v>375</v>
      </c>
      <c r="H36" s="12" t="s">
        <v>266</v>
      </c>
    </row>
    <row r="37" spans="2:8" ht="20.100000000000001" customHeight="1">
      <c r="B37" s="55" t="s">
        <v>267</v>
      </c>
      <c r="C37" s="55" t="s">
        <v>268</v>
      </c>
      <c r="D37" s="89" t="s">
        <v>375</v>
      </c>
      <c r="E37" s="89" t="s">
        <v>375</v>
      </c>
      <c r="F37" s="89" t="s">
        <v>375</v>
      </c>
      <c r="G37" s="89" t="s">
        <v>375</v>
      </c>
      <c r="H37" s="12" t="s">
        <v>269</v>
      </c>
    </row>
    <row r="38" spans="2:8" ht="20.100000000000001" customHeight="1">
      <c r="B38" s="55" t="s">
        <v>270</v>
      </c>
      <c r="C38" s="55" t="s">
        <v>271</v>
      </c>
      <c r="D38" s="89" t="s">
        <v>375</v>
      </c>
      <c r="E38" s="89" t="s">
        <v>375</v>
      </c>
      <c r="F38" s="89" t="s">
        <v>375</v>
      </c>
      <c r="G38" s="89" t="s">
        <v>375</v>
      </c>
      <c r="H38" s="12" t="s">
        <v>272</v>
      </c>
    </row>
    <row r="39" spans="2:8" ht="20.100000000000001" customHeight="1">
      <c r="B39" s="55" t="s">
        <v>273</v>
      </c>
      <c r="C39" s="55" t="s">
        <v>207</v>
      </c>
      <c r="D39" s="89" t="s">
        <v>375</v>
      </c>
      <c r="E39" s="89" t="s">
        <v>375</v>
      </c>
      <c r="F39" s="89" t="s">
        <v>375</v>
      </c>
      <c r="G39" s="89" t="s">
        <v>375</v>
      </c>
      <c r="H39" s="12" t="s">
        <v>208</v>
      </c>
    </row>
    <row r="40" spans="2:8" ht="20.100000000000001" customHeight="1">
      <c r="B40" s="55" t="s">
        <v>274</v>
      </c>
      <c r="C40" s="55" t="s">
        <v>275</v>
      </c>
      <c r="D40" s="89" t="s">
        <v>375</v>
      </c>
      <c r="E40" s="89" t="s">
        <v>375</v>
      </c>
      <c r="F40" s="89" t="s">
        <v>375</v>
      </c>
      <c r="G40" s="89" t="s">
        <v>375</v>
      </c>
      <c r="H40" s="12" t="s">
        <v>276</v>
      </c>
    </row>
    <row r="41" spans="2:8" ht="20.100000000000001" customHeight="1">
      <c r="B41" s="55" t="s">
        <v>277</v>
      </c>
      <c r="C41" s="55" t="s">
        <v>278</v>
      </c>
      <c r="D41" s="89" t="s">
        <v>375</v>
      </c>
      <c r="E41" s="89" t="s">
        <v>375</v>
      </c>
      <c r="F41" s="89" t="s">
        <v>375</v>
      </c>
      <c r="G41" s="89" t="s">
        <v>375</v>
      </c>
      <c r="H41" s="12" t="s">
        <v>279</v>
      </c>
    </row>
    <row r="42" spans="2:8" ht="20.100000000000001" customHeight="1">
      <c r="B42" s="55" t="s">
        <v>280</v>
      </c>
      <c r="C42" s="55" t="s">
        <v>281</v>
      </c>
      <c r="D42" s="89" t="s">
        <v>375</v>
      </c>
      <c r="E42" s="89" t="s">
        <v>375</v>
      </c>
      <c r="F42" s="89" t="s">
        <v>375</v>
      </c>
      <c r="G42" s="89" t="s">
        <v>375</v>
      </c>
      <c r="H42" s="12" t="s">
        <v>282</v>
      </c>
    </row>
    <row r="43" spans="2:8" ht="20.100000000000001" customHeight="1">
      <c r="B43" s="55" t="s">
        <v>199</v>
      </c>
      <c r="C43" s="55" t="s">
        <v>198</v>
      </c>
      <c r="D43" s="89">
        <v>0.88</v>
      </c>
      <c r="E43" s="89">
        <v>0.89</v>
      </c>
      <c r="F43" s="89">
        <v>0.95</v>
      </c>
      <c r="G43" s="89">
        <v>0.95</v>
      </c>
      <c r="H43" s="12" t="s">
        <v>283</v>
      </c>
    </row>
    <row r="44" spans="2:8" ht="20.100000000000001" customHeight="1">
      <c r="B44" s="55" t="s">
        <v>284</v>
      </c>
      <c r="C44" s="55" t="s">
        <v>285</v>
      </c>
      <c r="D44" s="89" t="s">
        <v>375</v>
      </c>
      <c r="E44" s="89" t="s">
        <v>375</v>
      </c>
      <c r="F44" s="89" t="s">
        <v>375</v>
      </c>
      <c r="G44" s="89" t="s">
        <v>375</v>
      </c>
      <c r="H44" s="12" t="s">
        <v>286</v>
      </c>
    </row>
    <row r="45" spans="2:8" ht="20.100000000000001" customHeight="1">
      <c r="B45" s="55" t="s">
        <v>287</v>
      </c>
      <c r="C45" s="55" t="s">
        <v>288</v>
      </c>
      <c r="D45" s="89" t="s">
        <v>375</v>
      </c>
      <c r="E45" s="89" t="s">
        <v>375</v>
      </c>
      <c r="F45" s="89" t="s">
        <v>375</v>
      </c>
      <c r="G45" s="89" t="s">
        <v>375</v>
      </c>
      <c r="H45" s="12" t="s">
        <v>289</v>
      </c>
    </row>
    <row r="46" spans="2:8" ht="20.100000000000001" customHeight="1">
      <c r="B46" s="55" t="s">
        <v>290</v>
      </c>
      <c r="C46" s="55" t="s">
        <v>291</v>
      </c>
      <c r="D46" s="89" t="s">
        <v>375</v>
      </c>
      <c r="E46" s="89" t="s">
        <v>375</v>
      </c>
      <c r="F46" s="89" t="s">
        <v>375</v>
      </c>
      <c r="G46" s="89" t="s">
        <v>375</v>
      </c>
      <c r="H46" s="12" t="s">
        <v>292</v>
      </c>
    </row>
    <row r="47" spans="2:8" ht="20.100000000000001" customHeight="1">
      <c r="B47" s="55" t="s">
        <v>293</v>
      </c>
      <c r="C47" s="84" t="s">
        <v>294</v>
      </c>
      <c r="D47" s="89" t="s">
        <v>375</v>
      </c>
      <c r="E47" s="89" t="s">
        <v>375</v>
      </c>
      <c r="F47" s="89" t="s">
        <v>375</v>
      </c>
      <c r="G47" s="89" t="s">
        <v>375</v>
      </c>
      <c r="H47" s="85" t="s">
        <v>295</v>
      </c>
    </row>
    <row r="48" spans="2:8" ht="20.100000000000001" customHeight="1">
      <c r="B48" s="55" t="s">
        <v>296</v>
      </c>
      <c r="C48" s="84" t="s">
        <v>297</v>
      </c>
      <c r="D48" s="89" t="s">
        <v>375</v>
      </c>
      <c r="E48" s="89" t="s">
        <v>375</v>
      </c>
      <c r="F48" s="89" t="s">
        <v>375</v>
      </c>
      <c r="G48" s="89" t="s">
        <v>375</v>
      </c>
      <c r="H48" s="85" t="s">
        <v>298</v>
      </c>
    </row>
    <row r="49" spans="2:8" ht="20.100000000000001" customHeight="1">
      <c r="B49" s="54" t="s">
        <v>27</v>
      </c>
      <c r="C49" s="81"/>
      <c r="D49" s="82"/>
      <c r="E49" s="82"/>
      <c r="F49" s="82"/>
      <c r="G49" s="82"/>
      <c r="H49" s="83" t="s">
        <v>299</v>
      </c>
    </row>
    <row r="50" spans="2:8" ht="20.100000000000001" customHeight="1">
      <c r="B50" s="55" t="s">
        <v>378</v>
      </c>
      <c r="C50" s="55" t="s">
        <v>32</v>
      </c>
      <c r="D50" s="89">
        <v>16.5</v>
      </c>
      <c r="E50" s="89">
        <v>16.420000000000002</v>
      </c>
      <c r="F50" s="89">
        <v>16.36</v>
      </c>
      <c r="G50" s="89">
        <v>16.2</v>
      </c>
      <c r="H50" s="12" t="s">
        <v>33</v>
      </c>
    </row>
    <row r="51" spans="2:8" ht="20.100000000000001" customHeight="1">
      <c r="B51" s="55" t="s">
        <v>112</v>
      </c>
      <c r="C51" s="55" t="s">
        <v>113</v>
      </c>
      <c r="D51" s="89">
        <v>3.8</v>
      </c>
      <c r="E51" s="89">
        <v>3.75</v>
      </c>
      <c r="F51" s="89">
        <v>3.82</v>
      </c>
      <c r="G51" s="89">
        <v>3.81</v>
      </c>
      <c r="H51" s="12" t="s">
        <v>300</v>
      </c>
    </row>
    <row r="52" spans="2:8" ht="20.100000000000001" customHeight="1">
      <c r="B52" s="54" t="s">
        <v>114</v>
      </c>
      <c r="C52" s="81"/>
      <c r="D52" s="82"/>
      <c r="E52" s="82"/>
      <c r="F52" s="82"/>
      <c r="G52" s="82"/>
      <c r="H52" s="83" t="s">
        <v>116</v>
      </c>
    </row>
    <row r="53" spans="2:8" ht="20.100000000000001" customHeight="1">
      <c r="B53" s="55" t="s">
        <v>301</v>
      </c>
      <c r="C53" s="55" t="s">
        <v>162</v>
      </c>
      <c r="D53" s="89">
        <v>0.89</v>
      </c>
      <c r="E53" s="89" t="s">
        <v>375</v>
      </c>
      <c r="F53" s="89" t="s">
        <v>375</v>
      </c>
      <c r="G53" s="89">
        <v>0.86</v>
      </c>
      <c r="H53" s="12" t="s">
        <v>163</v>
      </c>
    </row>
    <row r="54" spans="2:8" ht="20.100000000000001" customHeight="1">
      <c r="B54" s="55" t="s">
        <v>302</v>
      </c>
      <c r="C54" s="55" t="s">
        <v>148</v>
      </c>
      <c r="D54" s="89" t="s">
        <v>375</v>
      </c>
      <c r="E54" s="89" t="s">
        <v>375</v>
      </c>
      <c r="F54" s="89" t="s">
        <v>375</v>
      </c>
      <c r="G54" s="89" t="s">
        <v>375</v>
      </c>
      <c r="H54" s="12" t="s">
        <v>149</v>
      </c>
    </row>
    <row r="55" spans="2:8" ht="20.100000000000001" customHeight="1">
      <c r="B55" s="55" t="s">
        <v>303</v>
      </c>
      <c r="C55" s="55" t="s">
        <v>209</v>
      </c>
      <c r="D55" s="89">
        <v>0.8</v>
      </c>
      <c r="E55" s="89" t="s">
        <v>375</v>
      </c>
      <c r="F55" s="89" t="s">
        <v>375</v>
      </c>
      <c r="G55" s="89" t="s">
        <v>375</v>
      </c>
      <c r="H55" s="12" t="s">
        <v>304</v>
      </c>
    </row>
    <row r="56" spans="2:8" ht="20.100000000000001" customHeight="1">
      <c r="B56" s="55" t="s">
        <v>305</v>
      </c>
      <c r="C56" s="55" t="s">
        <v>206</v>
      </c>
      <c r="D56" s="89" t="s">
        <v>375</v>
      </c>
      <c r="E56" s="89" t="s">
        <v>375</v>
      </c>
      <c r="F56" s="89" t="s">
        <v>375</v>
      </c>
      <c r="G56" s="89" t="s">
        <v>375</v>
      </c>
      <c r="H56" s="12" t="s">
        <v>210</v>
      </c>
    </row>
    <row r="57" spans="2:8" ht="20.100000000000001" customHeight="1">
      <c r="B57" s="55" t="s">
        <v>306</v>
      </c>
      <c r="C57" s="55" t="s">
        <v>307</v>
      </c>
      <c r="D57" s="89" t="s">
        <v>375</v>
      </c>
      <c r="E57" s="89" t="s">
        <v>375</v>
      </c>
      <c r="F57" s="89" t="s">
        <v>375</v>
      </c>
      <c r="G57" s="89">
        <v>5.09</v>
      </c>
      <c r="H57" s="12" t="s">
        <v>308</v>
      </c>
    </row>
    <row r="58" spans="2:8" ht="20.100000000000001" customHeight="1">
      <c r="B58" s="54" t="s">
        <v>164</v>
      </c>
      <c r="C58" s="81"/>
      <c r="D58" s="82"/>
      <c r="E58" s="82"/>
      <c r="F58" s="82"/>
      <c r="G58" s="82"/>
      <c r="H58" s="83" t="s">
        <v>168</v>
      </c>
    </row>
    <row r="59" spans="2:8" ht="20.100000000000001" customHeight="1">
      <c r="B59" s="55" t="s">
        <v>309</v>
      </c>
      <c r="C59" s="55" t="s">
        <v>310</v>
      </c>
      <c r="D59" s="89" t="s">
        <v>375</v>
      </c>
      <c r="E59" s="89" t="s">
        <v>375</v>
      </c>
      <c r="F59" s="89" t="s">
        <v>375</v>
      </c>
      <c r="G59" s="89" t="s">
        <v>375</v>
      </c>
      <c r="H59" s="12" t="s">
        <v>311</v>
      </c>
    </row>
    <row r="60" spans="2:8" ht="20.100000000000001" customHeight="1">
      <c r="B60" s="55" t="s">
        <v>312</v>
      </c>
      <c r="C60" s="55" t="s">
        <v>313</v>
      </c>
      <c r="D60" s="89" t="s">
        <v>233</v>
      </c>
      <c r="E60" s="89" t="s">
        <v>233</v>
      </c>
      <c r="F60" s="89" t="s">
        <v>233</v>
      </c>
      <c r="G60" s="89" t="s">
        <v>233</v>
      </c>
      <c r="H60" s="12" t="s">
        <v>314</v>
      </c>
    </row>
    <row r="61" spans="2:8" ht="20.100000000000001" customHeight="1">
      <c r="B61" s="55" t="s">
        <v>315</v>
      </c>
      <c r="C61" s="55" t="s">
        <v>316</v>
      </c>
      <c r="D61" s="89" t="s">
        <v>233</v>
      </c>
      <c r="E61" s="89" t="s">
        <v>233</v>
      </c>
      <c r="F61" s="89" t="s">
        <v>233</v>
      </c>
      <c r="G61" s="89" t="s">
        <v>233</v>
      </c>
      <c r="H61" s="86" t="s">
        <v>317</v>
      </c>
    </row>
    <row r="62" spans="2:8" ht="20.100000000000001" customHeight="1">
      <c r="B62" s="55" t="s">
        <v>165</v>
      </c>
      <c r="C62" s="55" t="s">
        <v>166</v>
      </c>
      <c r="D62" s="89" t="s">
        <v>375</v>
      </c>
      <c r="E62" s="89" t="s">
        <v>375</v>
      </c>
      <c r="F62" s="89" t="s">
        <v>375</v>
      </c>
      <c r="G62" s="89" t="s">
        <v>375</v>
      </c>
      <c r="H62" s="12" t="s">
        <v>167</v>
      </c>
    </row>
    <row r="63" spans="2:8" ht="20.100000000000001" customHeight="1">
      <c r="B63" s="55" t="s">
        <v>318</v>
      </c>
      <c r="C63" s="55" t="s">
        <v>319</v>
      </c>
      <c r="D63" s="89" t="s">
        <v>233</v>
      </c>
      <c r="E63" s="89" t="s">
        <v>233</v>
      </c>
      <c r="F63" s="89" t="s">
        <v>233</v>
      </c>
      <c r="G63" s="89" t="s">
        <v>233</v>
      </c>
      <c r="H63" s="12" t="s">
        <v>320</v>
      </c>
    </row>
    <row r="64" spans="2:8" ht="20.100000000000001" customHeight="1">
      <c r="B64" s="55" t="s">
        <v>321</v>
      </c>
      <c r="C64" s="55" t="s">
        <v>322</v>
      </c>
      <c r="D64" s="89" t="s">
        <v>233</v>
      </c>
      <c r="E64" s="89" t="s">
        <v>233</v>
      </c>
      <c r="F64" s="89" t="s">
        <v>233</v>
      </c>
      <c r="G64" s="89" t="s">
        <v>233</v>
      </c>
      <c r="H64" s="12" t="s">
        <v>323</v>
      </c>
    </row>
    <row r="65" spans="2:8" ht="23.25" customHeight="1">
      <c r="B65" s="153" t="s">
        <v>417</v>
      </c>
      <c r="C65" s="154"/>
      <c r="D65" s="154"/>
      <c r="E65" s="154"/>
      <c r="F65" s="154"/>
      <c r="G65" s="154"/>
      <c r="H65" s="155"/>
    </row>
    <row r="66" spans="2:8" ht="23.25" customHeight="1">
      <c r="B66" s="156" t="s">
        <v>418</v>
      </c>
      <c r="C66" s="157"/>
      <c r="D66" s="157"/>
      <c r="E66" s="157"/>
      <c r="F66" s="157"/>
      <c r="G66" s="157"/>
      <c r="H66" s="158"/>
    </row>
    <row r="67" spans="2:8" ht="20.100000000000001" customHeight="1">
      <c r="B67" s="159" t="s">
        <v>225</v>
      </c>
      <c r="C67" s="160" t="s">
        <v>119</v>
      </c>
      <c r="D67" s="161">
        <v>46208</v>
      </c>
      <c r="E67" s="161">
        <v>46209</v>
      </c>
      <c r="F67" s="161">
        <v>46210</v>
      </c>
      <c r="G67" s="161">
        <v>46212</v>
      </c>
      <c r="H67" s="159" t="s">
        <v>226</v>
      </c>
    </row>
    <row r="68" spans="2:8" ht="20.100000000000001" customHeight="1">
      <c r="B68" s="159"/>
      <c r="C68" s="160"/>
      <c r="D68" s="161"/>
      <c r="E68" s="161"/>
      <c r="F68" s="161"/>
      <c r="G68" s="161"/>
      <c r="H68" s="159"/>
    </row>
    <row r="69" spans="2:8" ht="20.100000000000001" customHeight="1">
      <c r="B69" s="54" t="s">
        <v>324</v>
      </c>
      <c r="C69" s="81"/>
      <c r="D69" s="82"/>
      <c r="E69" s="82"/>
      <c r="F69" s="82"/>
      <c r="G69" s="82"/>
      <c r="H69" s="83" t="s">
        <v>374</v>
      </c>
    </row>
    <row r="70" spans="2:8" ht="20.100000000000001" customHeight="1">
      <c r="B70" s="55" t="s">
        <v>325</v>
      </c>
      <c r="C70" s="55" t="s">
        <v>143</v>
      </c>
      <c r="D70" s="89">
        <v>4.5999999999999996</v>
      </c>
      <c r="E70" s="89">
        <v>4.47</v>
      </c>
      <c r="F70" s="89">
        <v>4.46</v>
      </c>
      <c r="G70" s="89">
        <v>4.46</v>
      </c>
      <c r="H70" s="12" t="s">
        <v>144</v>
      </c>
    </row>
    <row r="71" spans="2:8" ht="20.100000000000001" customHeight="1">
      <c r="B71" s="55" t="s">
        <v>67</v>
      </c>
      <c r="C71" s="55" t="s">
        <v>68</v>
      </c>
      <c r="D71" s="89">
        <v>3.66</v>
      </c>
      <c r="E71" s="89">
        <v>3.7</v>
      </c>
      <c r="F71" s="89">
        <v>3.7</v>
      </c>
      <c r="G71" s="89">
        <v>3.65</v>
      </c>
      <c r="H71" s="12" t="s">
        <v>69</v>
      </c>
    </row>
    <row r="72" spans="2:8" ht="20.100000000000001" customHeight="1">
      <c r="B72" s="55" t="s">
        <v>326</v>
      </c>
      <c r="C72" s="55" t="s">
        <v>177</v>
      </c>
      <c r="D72" s="89">
        <v>0.67</v>
      </c>
      <c r="E72" s="89" t="s">
        <v>375</v>
      </c>
      <c r="F72" s="89" t="s">
        <v>375</v>
      </c>
      <c r="G72" s="89" t="s">
        <v>375</v>
      </c>
      <c r="H72" s="12" t="s">
        <v>179</v>
      </c>
    </row>
    <row r="73" spans="2:8" ht="20.100000000000001" customHeight="1">
      <c r="B73" s="55" t="s">
        <v>327</v>
      </c>
      <c r="C73" s="55" t="s">
        <v>328</v>
      </c>
      <c r="D73" s="89" t="s">
        <v>233</v>
      </c>
      <c r="E73" s="89" t="s">
        <v>233</v>
      </c>
      <c r="F73" s="89" t="s">
        <v>233</v>
      </c>
      <c r="G73" s="89" t="s">
        <v>233</v>
      </c>
      <c r="H73" s="12" t="s">
        <v>329</v>
      </c>
    </row>
    <row r="74" spans="2:8" ht="20.100000000000001" customHeight="1">
      <c r="B74" s="55" t="s">
        <v>70</v>
      </c>
      <c r="C74" s="55" t="s">
        <v>71</v>
      </c>
      <c r="D74" s="89">
        <v>22.25</v>
      </c>
      <c r="E74" s="89" t="s">
        <v>375</v>
      </c>
      <c r="F74" s="89">
        <v>22.25</v>
      </c>
      <c r="G74" s="89">
        <v>22.15</v>
      </c>
      <c r="H74" s="12" t="s">
        <v>72</v>
      </c>
    </row>
    <row r="75" spans="2:8" ht="20.100000000000001" customHeight="1">
      <c r="B75" s="55" t="s">
        <v>330</v>
      </c>
      <c r="C75" s="55" t="s">
        <v>178</v>
      </c>
      <c r="D75" s="89" t="s">
        <v>375</v>
      </c>
      <c r="E75" s="89">
        <v>1.66</v>
      </c>
      <c r="F75" s="89" t="s">
        <v>375</v>
      </c>
      <c r="G75" s="89" t="s">
        <v>375</v>
      </c>
      <c r="H75" s="12" t="s">
        <v>180</v>
      </c>
    </row>
    <row r="76" spans="2:8" ht="20.100000000000001" customHeight="1">
      <c r="B76" s="55" t="s">
        <v>331</v>
      </c>
      <c r="C76" s="55" t="s">
        <v>214</v>
      </c>
      <c r="D76" s="89">
        <v>1.45</v>
      </c>
      <c r="E76" s="89">
        <v>1.45</v>
      </c>
      <c r="F76" s="89">
        <v>1.45</v>
      </c>
      <c r="G76" s="89" t="s">
        <v>375</v>
      </c>
      <c r="H76" s="12" t="s">
        <v>215</v>
      </c>
    </row>
    <row r="77" spans="2:8" ht="20.100000000000001" customHeight="1">
      <c r="B77" s="55" t="s">
        <v>332</v>
      </c>
      <c r="C77" s="55" t="s">
        <v>201</v>
      </c>
      <c r="D77" s="89">
        <v>1.64</v>
      </c>
      <c r="E77" s="89" t="s">
        <v>375</v>
      </c>
      <c r="F77" s="110">
        <v>1.62</v>
      </c>
      <c r="G77" s="89">
        <v>1.62</v>
      </c>
      <c r="H77" s="12" t="s">
        <v>202</v>
      </c>
    </row>
    <row r="78" spans="2:8" ht="20.100000000000001" customHeight="1">
      <c r="B78" s="55" t="s">
        <v>212</v>
      </c>
      <c r="C78" s="55" t="s">
        <v>211</v>
      </c>
      <c r="D78" s="89" t="s">
        <v>375</v>
      </c>
      <c r="E78" s="89" t="s">
        <v>375</v>
      </c>
      <c r="F78" s="89" t="s">
        <v>375</v>
      </c>
      <c r="G78" s="89" t="s">
        <v>375</v>
      </c>
      <c r="H78" s="86" t="s">
        <v>217</v>
      </c>
    </row>
    <row r="79" spans="2:8" ht="20.100000000000001" customHeight="1">
      <c r="B79" s="55" t="s">
        <v>117</v>
      </c>
      <c r="C79" s="55" t="s">
        <v>118</v>
      </c>
      <c r="D79" s="89" t="s">
        <v>375</v>
      </c>
      <c r="E79" s="89" t="s">
        <v>375</v>
      </c>
      <c r="F79" s="89" t="s">
        <v>375</v>
      </c>
      <c r="G79" s="89" t="s">
        <v>375</v>
      </c>
      <c r="H79" s="86" t="s">
        <v>333</v>
      </c>
    </row>
    <row r="80" spans="2:8" ht="20.100000000000001" customHeight="1">
      <c r="B80" s="55" t="s">
        <v>334</v>
      </c>
      <c r="C80" s="84" t="s">
        <v>335</v>
      </c>
      <c r="D80" s="89" t="s">
        <v>375</v>
      </c>
      <c r="E80" s="89" t="s">
        <v>375</v>
      </c>
      <c r="F80" s="89" t="s">
        <v>375</v>
      </c>
      <c r="G80" s="89" t="s">
        <v>375</v>
      </c>
      <c r="H80" s="87" t="s">
        <v>336</v>
      </c>
    </row>
    <row r="81" spans="2:8" ht="20.100000000000001" customHeight="1">
      <c r="B81" s="54" t="s">
        <v>76</v>
      </c>
      <c r="C81" s="81"/>
      <c r="D81" s="82"/>
      <c r="E81" s="82"/>
      <c r="F81" s="82"/>
      <c r="G81" s="82"/>
      <c r="H81" s="83" t="s">
        <v>30</v>
      </c>
    </row>
    <row r="82" spans="2:8" ht="20.100000000000001" customHeight="1">
      <c r="B82" s="55" t="s">
        <v>56</v>
      </c>
      <c r="C82" s="55" t="s">
        <v>57</v>
      </c>
      <c r="D82" s="89">
        <v>2.6</v>
      </c>
      <c r="E82" s="89">
        <v>2.59</v>
      </c>
      <c r="F82" s="89">
        <v>2.5499999999999998</v>
      </c>
      <c r="G82" s="89" t="s">
        <v>375</v>
      </c>
      <c r="H82" s="12" t="s">
        <v>58</v>
      </c>
    </row>
    <row r="83" spans="2:8" ht="20.100000000000001" customHeight="1">
      <c r="B83" s="55" t="s">
        <v>156</v>
      </c>
      <c r="C83" s="55" t="s">
        <v>155</v>
      </c>
      <c r="D83" s="89">
        <v>6</v>
      </c>
      <c r="E83" s="89">
        <v>6.45</v>
      </c>
      <c r="F83" s="89">
        <v>6.1</v>
      </c>
      <c r="G83" s="89">
        <v>5.85</v>
      </c>
      <c r="H83" s="12" t="s">
        <v>157</v>
      </c>
    </row>
    <row r="84" spans="2:8" ht="20.100000000000001" customHeight="1">
      <c r="B84" s="55" t="s">
        <v>186</v>
      </c>
      <c r="C84" s="55" t="s">
        <v>184</v>
      </c>
      <c r="D84" s="89">
        <v>22.5</v>
      </c>
      <c r="E84" s="89" t="s">
        <v>375</v>
      </c>
      <c r="F84" s="89" t="s">
        <v>375</v>
      </c>
      <c r="G84" s="89" t="s">
        <v>375</v>
      </c>
      <c r="H84" s="12" t="s">
        <v>195</v>
      </c>
    </row>
    <row r="85" spans="2:8" ht="20.100000000000001" customHeight="1">
      <c r="B85" s="55" t="s">
        <v>337</v>
      </c>
      <c r="C85" s="55" t="s">
        <v>338</v>
      </c>
      <c r="D85" s="89" t="s">
        <v>375</v>
      </c>
      <c r="E85" s="89" t="s">
        <v>375</v>
      </c>
      <c r="F85" s="89" t="s">
        <v>375</v>
      </c>
      <c r="G85" s="89" t="s">
        <v>375</v>
      </c>
      <c r="H85" s="12" t="s">
        <v>339</v>
      </c>
    </row>
    <row r="86" spans="2:8" ht="20.100000000000001" customHeight="1">
      <c r="B86" s="55" t="s">
        <v>59</v>
      </c>
      <c r="C86" s="55" t="s">
        <v>34</v>
      </c>
      <c r="D86" s="89" t="s">
        <v>375</v>
      </c>
      <c r="E86" s="89" t="s">
        <v>375</v>
      </c>
      <c r="F86" s="89" t="s">
        <v>375</v>
      </c>
      <c r="G86" s="89" t="s">
        <v>375</v>
      </c>
      <c r="H86" s="12" t="s">
        <v>35</v>
      </c>
    </row>
    <row r="87" spans="2:8" ht="20.100000000000001" customHeight="1">
      <c r="B87" s="55" t="s">
        <v>60</v>
      </c>
      <c r="C87" s="55" t="s">
        <v>41</v>
      </c>
      <c r="D87" s="89">
        <v>2.4</v>
      </c>
      <c r="E87" s="89">
        <v>2.4</v>
      </c>
      <c r="F87" s="89" t="s">
        <v>375</v>
      </c>
      <c r="G87" s="89">
        <v>2.4</v>
      </c>
      <c r="H87" s="12" t="s">
        <v>61</v>
      </c>
    </row>
    <row r="88" spans="2:8" ht="20.100000000000001" customHeight="1">
      <c r="B88" s="55" t="s">
        <v>340</v>
      </c>
      <c r="C88" s="55" t="s">
        <v>77</v>
      </c>
      <c r="D88" s="89" t="s">
        <v>375</v>
      </c>
      <c r="E88" s="89">
        <v>1.48</v>
      </c>
      <c r="F88" s="89" t="s">
        <v>375</v>
      </c>
      <c r="G88" s="89" t="s">
        <v>375</v>
      </c>
      <c r="H88" s="12" t="s">
        <v>78</v>
      </c>
    </row>
    <row r="89" spans="2:8" ht="20.100000000000001" customHeight="1">
      <c r="B89" s="55" t="s">
        <v>341</v>
      </c>
      <c r="C89" s="55" t="s">
        <v>342</v>
      </c>
      <c r="D89" s="89">
        <v>1.3</v>
      </c>
      <c r="E89" s="89">
        <v>1.31</v>
      </c>
      <c r="F89" s="89">
        <v>1.31</v>
      </c>
      <c r="G89" s="89">
        <v>1.3</v>
      </c>
      <c r="H89" s="12" t="s">
        <v>343</v>
      </c>
    </row>
    <row r="90" spans="2:8" ht="20.100000000000001" customHeight="1">
      <c r="B90" s="55" t="s">
        <v>344</v>
      </c>
      <c r="C90" s="55" t="s">
        <v>145</v>
      </c>
      <c r="D90" s="89">
        <v>1.95</v>
      </c>
      <c r="E90" s="89">
        <v>1.9</v>
      </c>
      <c r="F90" s="89">
        <v>1.88</v>
      </c>
      <c r="G90" s="89">
        <v>1.88</v>
      </c>
      <c r="H90" s="12" t="s">
        <v>146</v>
      </c>
    </row>
    <row r="91" spans="2:8" ht="20.100000000000001" customHeight="1">
      <c r="B91" s="55" t="s">
        <v>103</v>
      </c>
      <c r="C91" s="55" t="s">
        <v>79</v>
      </c>
      <c r="D91" s="89" t="s">
        <v>375</v>
      </c>
      <c r="E91" s="89">
        <v>1.4</v>
      </c>
      <c r="F91" s="89">
        <v>1.36</v>
      </c>
      <c r="G91" s="89">
        <v>1.36</v>
      </c>
      <c r="H91" s="12" t="s">
        <v>80</v>
      </c>
    </row>
    <row r="92" spans="2:8" ht="20.100000000000001" customHeight="1">
      <c r="B92" s="55" t="s">
        <v>62</v>
      </c>
      <c r="C92" s="55" t="s">
        <v>46</v>
      </c>
      <c r="D92" s="89">
        <v>2.84</v>
      </c>
      <c r="E92" s="89">
        <v>2.84</v>
      </c>
      <c r="F92" s="89" t="s">
        <v>375</v>
      </c>
      <c r="G92" s="89">
        <v>2.84</v>
      </c>
      <c r="H92" s="12" t="s">
        <v>44</v>
      </c>
    </row>
    <row r="93" spans="2:8" ht="20.100000000000001" customHeight="1">
      <c r="B93" s="55" t="s">
        <v>81</v>
      </c>
      <c r="C93" s="55" t="s">
        <v>82</v>
      </c>
      <c r="D93" s="89">
        <v>2.93</v>
      </c>
      <c r="E93" s="89">
        <v>2.85</v>
      </c>
      <c r="F93" s="89">
        <v>2.74</v>
      </c>
      <c r="G93" s="89">
        <v>2.74</v>
      </c>
      <c r="H93" s="12" t="s">
        <v>83</v>
      </c>
    </row>
    <row r="94" spans="2:8" ht="20.100000000000001" customHeight="1">
      <c r="B94" s="55" t="s">
        <v>127</v>
      </c>
      <c r="C94" s="55" t="s">
        <v>126</v>
      </c>
      <c r="D94" s="89" t="s">
        <v>375</v>
      </c>
      <c r="E94" s="89">
        <v>5.6</v>
      </c>
      <c r="F94" s="89" t="s">
        <v>375</v>
      </c>
      <c r="G94" s="89">
        <v>5.6</v>
      </c>
      <c r="H94" s="12" t="s">
        <v>129</v>
      </c>
    </row>
    <row r="95" spans="2:8" ht="20.100000000000001" customHeight="1">
      <c r="B95" s="55" t="s">
        <v>187</v>
      </c>
      <c r="C95" s="55" t="s">
        <v>185</v>
      </c>
      <c r="D95" s="89">
        <v>1.2</v>
      </c>
      <c r="E95" s="89">
        <v>1.18</v>
      </c>
      <c r="F95" s="89" t="s">
        <v>375</v>
      </c>
      <c r="G95" s="89" t="s">
        <v>375</v>
      </c>
      <c r="H95" s="12" t="s">
        <v>194</v>
      </c>
    </row>
    <row r="96" spans="2:8" ht="20.100000000000001" customHeight="1">
      <c r="B96" s="55" t="s">
        <v>345</v>
      </c>
      <c r="C96" s="55" t="s">
        <v>154</v>
      </c>
      <c r="D96" s="89" t="s">
        <v>375</v>
      </c>
      <c r="E96" s="89" t="s">
        <v>375</v>
      </c>
      <c r="F96" s="89" t="s">
        <v>375</v>
      </c>
      <c r="G96" s="89" t="s">
        <v>375</v>
      </c>
      <c r="H96" s="12" t="s">
        <v>158</v>
      </c>
    </row>
    <row r="97" spans="2:8" ht="20.100000000000001" customHeight="1">
      <c r="B97" s="55" t="s">
        <v>84</v>
      </c>
      <c r="C97" s="55" t="s">
        <v>85</v>
      </c>
      <c r="D97" s="89">
        <v>2.4</v>
      </c>
      <c r="E97" s="89" t="s">
        <v>375</v>
      </c>
      <c r="F97" s="89" t="s">
        <v>375</v>
      </c>
      <c r="G97" s="89">
        <v>2.4</v>
      </c>
      <c r="H97" s="12" t="s">
        <v>86</v>
      </c>
    </row>
    <row r="98" spans="2:8" ht="20.100000000000001" customHeight="1">
      <c r="B98" s="55" t="s">
        <v>87</v>
      </c>
      <c r="C98" s="55" t="s">
        <v>88</v>
      </c>
      <c r="D98" s="89">
        <v>2.21</v>
      </c>
      <c r="E98" s="89">
        <v>2.42</v>
      </c>
      <c r="F98" s="89">
        <v>2.1800000000000002</v>
      </c>
      <c r="G98" s="89">
        <v>2.1800000000000002</v>
      </c>
      <c r="H98" s="12" t="s">
        <v>89</v>
      </c>
    </row>
    <row r="99" spans="2:8" ht="20.100000000000001" customHeight="1">
      <c r="B99" s="55" t="s">
        <v>346</v>
      </c>
      <c r="C99" s="55" t="s">
        <v>347</v>
      </c>
      <c r="D99" s="89" t="s">
        <v>375</v>
      </c>
      <c r="E99" s="89" t="s">
        <v>375</v>
      </c>
      <c r="F99" s="89" t="s">
        <v>375</v>
      </c>
      <c r="G99" s="89" t="s">
        <v>375</v>
      </c>
      <c r="H99" s="12" t="s">
        <v>348</v>
      </c>
    </row>
    <row r="100" spans="2:8" ht="20.100000000000001" customHeight="1">
      <c r="B100" s="55" t="s">
        <v>349</v>
      </c>
      <c r="C100" s="55" t="s">
        <v>191</v>
      </c>
      <c r="D100" s="89" t="s">
        <v>375</v>
      </c>
      <c r="E100" s="89" t="s">
        <v>375</v>
      </c>
      <c r="F100" s="89" t="s">
        <v>375</v>
      </c>
      <c r="G100" s="89">
        <v>1.63</v>
      </c>
      <c r="H100" s="12" t="s">
        <v>192</v>
      </c>
    </row>
    <row r="101" spans="2:8" ht="20.100000000000001" customHeight="1">
      <c r="B101" s="55" t="s">
        <v>350</v>
      </c>
      <c r="C101" s="55" t="s">
        <v>131</v>
      </c>
      <c r="D101" s="89" t="s">
        <v>375</v>
      </c>
      <c r="E101" s="89" t="s">
        <v>375</v>
      </c>
      <c r="F101" s="89">
        <v>0.73</v>
      </c>
      <c r="G101" s="89">
        <v>0.73</v>
      </c>
      <c r="H101" s="88" t="s">
        <v>132</v>
      </c>
    </row>
    <row r="102" spans="2:8" ht="20.100000000000001" customHeight="1">
      <c r="B102" s="54" t="s">
        <v>351</v>
      </c>
      <c r="C102" s="81"/>
      <c r="D102" s="82"/>
      <c r="E102" s="82"/>
      <c r="F102" s="82"/>
      <c r="G102" s="82"/>
      <c r="H102" s="83" t="s">
        <v>63</v>
      </c>
    </row>
    <row r="103" spans="2:8" ht="20.100000000000001" customHeight="1">
      <c r="B103" s="55" t="s">
        <v>101</v>
      </c>
      <c r="C103" s="55" t="s">
        <v>102</v>
      </c>
      <c r="D103" s="89">
        <v>18.55</v>
      </c>
      <c r="E103" s="89">
        <v>18.55</v>
      </c>
      <c r="F103" s="89" t="s">
        <v>375</v>
      </c>
      <c r="G103" s="89" t="s">
        <v>375</v>
      </c>
      <c r="H103" s="12" t="s">
        <v>104</v>
      </c>
    </row>
    <row r="104" spans="2:8" ht="20.100000000000001" customHeight="1">
      <c r="B104" s="55" t="s">
        <v>90</v>
      </c>
      <c r="C104" s="55" t="s">
        <v>91</v>
      </c>
      <c r="D104" s="89">
        <v>9</v>
      </c>
      <c r="E104" s="89">
        <v>9</v>
      </c>
      <c r="F104" s="89">
        <v>8.9600000000000009</v>
      </c>
      <c r="G104" s="89">
        <v>9</v>
      </c>
      <c r="H104" s="12" t="s">
        <v>92</v>
      </c>
    </row>
    <row r="105" spans="2:8" ht="20.100000000000001" customHeight="1">
      <c r="B105" s="55" t="s">
        <v>174</v>
      </c>
      <c r="C105" s="55" t="s">
        <v>175</v>
      </c>
      <c r="D105" s="89">
        <v>107</v>
      </c>
      <c r="E105" s="89" t="s">
        <v>375</v>
      </c>
      <c r="F105" s="89" t="s">
        <v>375</v>
      </c>
      <c r="G105" s="89">
        <v>107</v>
      </c>
      <c r="H105" s="12" t="s">
        <v>176</v>
      </c>
    </row>
    <row r="106" spans="2:8" ht="20.100000000000001" customHeight="1">
      <c r="B106" s="55" t="s">
        <v>109</v>
      </c>
      <c r="C106" s="55" t="s">
        <v>110</v>
      </c>
      <c r="D106" s="89">
        <v>12</v>
      </c>
      <c r="E106" s="89">
        <v>12.5</v>
      </c>
      <c r="F106" s="89">
        <v>12.15</v>
      </c>
      <c r="G106" s="89">
        <v>12.14</v>
      </c>
      <c r="H106" s="12" t="s">
        <v>111</v>
      </c>
    </row>
    <row r="107" spans="2:8" ht="20.100000000000001" customHeight="1">
      <c r="B107" s="55" t="s">
        <v>373</v>
      </c>
      <c r="C107" s="55" t="s">
        <v>105</v>
      </c>
      <c r="D107" s="89">
        <v>9</v>
      </c>
      <c r="E107" s="89" t="s">
        <v>375</v>
      </c>
      <c r="F107" s="89" t="s">
        <v>375</v>
      </c>
      <c r="G107" s="89" t="s">
        <v>375</v>
      </c>
      <c r="H107" s="12" t="s">
        <v>108</v>
      </c>
    </row>
    <row r="108" spans="2:8" ht="20.100000000000001" customHeight="1">
      <c r="B108" s="55" t="s">
        <v>352</v>
      </c>
      <c r="C108" s="55" t="s">
        <v>353</v>
      </c>
      <c r="D108" s="89">
        <v>14.5</v>
      </c>
      <c r="E108" s="89">
        <v>14.5</v>
      </c>
      <c r="F108" s="89" t="s">
        <v>375</v>
      </c>
      <c r="G108" s="89">
        <v>14.5</v>
      </c>
      <c r="H108" s="12" t="s">
        <v>354</v>
      </c>
    </row>
    <row r="109" spans="2:8" ht="20.100000000000001" customHeight="1">
      <c r="B109" s="55" t="s">
        <v>125</v>
      </c>
      <c r="C109" s="55" t="s">
        <v>124</v>
      </c>
      <c r="D109" s="89" t="s">
        <v>375</v>
      </c>
      <c r="E109" s="89" t="s">
        <v>375</v>
      </c>
      <c r="F109" s="89">
        <v>65.5</v>
      </c>
      <c r="G109" s="89">
        <v>64</v>
      </c>
      <c r="H109" s="12" t="s">
        <v>130</v>
      </c>
    </row>
    <row r="110" spans="2:8" ht="20.100000000000001" customHeight="1">
      <c r="B110" s="55" t="s">
        <v>355</v>
      </c>
      <c r="C110" s="55" t="s">
        <v>213</v>
      </c>
      <c r="D110" s="89" t="s">
        <v>375</v>
      </c>
      <c r="E110" s="89" t="s">
        <v>375</v>
      </c>
      <c r="F110" s="89" t="s">
        <v>375</v>
      </c>
      <c r="G110" s="89" t="s">
        <v>375</v>
      </c>
      <c r="H110" s="12" t="s">
        <v>216</v>
      </c>
    </row>
    <row r="111" spans="2:8" ht="20.100000000000001" customHeight="1">
      <c r="B111" s="55" t="s">
        <v>356</v>
      </c>
      <c r="C111" s="55" t="s">
        <v>172</v>
      </c>
      <c r="D111" s="89" t="s">
        <v>375</v>
      </c>
      <c r="E111" s="89">
        <v>27.28</v>
      </c>
      <c r="F111" s="89" t="s">
        <v>375</v>
      </c>
      <c r="G111" s="89">
        <v>27.25</v>
      </c>
      <c r="H111" s="86" t="s">
        <v>173</v>
      </c>
    </row>
    <row r="112" spans="2:8" ht="20.100000000000001" customHeight="1">
      <c r="B112" s="54" t="s">
        <v>357</v>
      </c>
      <c r="C112" s="81"/>
      <c r="D112" s="82"/>
      <c r="E112" s="82"/>
      <c r="F112" s="82"/>
      <c r="G112" s="82"/>
      <c r="H112" s="83" t="s">
        <v>29</v>
      </c>
    </row>
    <row r="113" spans="2:8" ht="20.100000000000001" customHeight="1">
      <c r="B113" s="55" t="s">
        <v>358</v>
      </c>
      <c r="C113" s="55" t="s">
        <v>218</v>
      </c>
      <c r="D113" s="89" t="s">
        <v>375</v>
      </c>
      <c r="E113" s="89">
        <v>0.36</v>
      </c>
      <c r="F113" s="89" t="s">
        <v>375</v>
      </c>
      <c r="G113" s="89">
        <v>0.36</v>
      </c>
      <c r="H113" s="12" t="s">
        <v>219</v>
      </c>
    </row>
    <row r="114" spans="2:8" ht="20.100000000000001" customHeight="1">
      <c r="B114" s="55" t="s">
        <v>221</v>
      </c>
      <c r="C114" s="55" t="s">
        <v>222</v>
      </c>
      <c r="D114" s="89" t="s">
        <v>375</v>
      </c>
      <c r="E114" s="89" t="s">
        <v>375</v>
      </c>
      <c r="F114" s="89" t="s">
        <v>375</v>
      </c>
      <c r="G114" s="89" t="s">
        <v>375</v>
      </c>
      <c r="H114" s="12" t="s">
        <v>224</v>
      </c>
    </row>
    <row r="115" spans="2:8" ht="20.100000000000001" customHeight="1">
      <c r="B115" s="55" t="s">
        <v>359</v>
      </c>
      <c r="C115" s="55" t="s">
        <v>204</v>
      </c>
      <c r="D115" s="89" t="s">
        <v>375</v>
      </c>
      <c r="E115" s="89">
        <v>5.99</v>
      </c>
      <c r="F115" s="89" t="s">
        <v>375</v>
      </c>
      <c r="G115" s="89" t="s">
        <v>375</v>
      </c>
      <c r="H115" s="12" t="s">
        <v>205</v>
      </c>
    </row>
    <row r="116" spans="2:8" ht="20.100000000000001" customHeight="1">
      <c r="B116" s="55" t="s">
        <v>360</v>
      </c>
      <c r="C116" s="55" t="s">
        <v>141</v>
      </c>
      <c r="D116" s="89">
        <v>6.7</v>
      </c>
      <c r="E116" s="89">
        <v>6.63</v>
      </c>
      <c r="F116" s="89">
        <v>6.6</v>
      </c>
      <c r="G116" s="89">
        <v>6.47</v>
      </c>
      <c r="H116" s="12" t="s">
        <v>142</v>
      </c>
    </row>
    <row r="117" spans="2:8" ht="20.100000000000001" customHeight="1">
      <c r="B117" s="55" t="s">
        <v>361</v>
      </c>
      <c r="C117" s="55" t="s">
        <v>362</v>
      </c>
      <c r="D117" s="89" t="s">
        <v>375</v>
      </c>
      <c r="E117" s="89" t="s">
        <v>375</v>
      </c>
      <c r="F117" s="89">
        <v>4.8</v>
      </c>
      <c r="G117" s="89">
        <v>5.2</v>
      </c>
      <c r="H117" s="12" t="s">
        <v>363</v>
      </c>
    </row>
    <row r="118" spans="2:8" ht="20.100000000000001" customHeight="1">
      <c r="B118" s="55" t="s">
        <v>364</v>
      </c>
      <c r="C118" s="55" t="s">
        <v>188</v>
      </c>
      <c r="D118" s="89" t="s">
        <v>375</v>
      </c>
      <c r="E118" s="89" t="s">
        <v>375</v>
      </c>
      <c r="F118" s="89" t="s">
        <v>375</v>
      </c>
      <c r="G118" s="89" t="s">
        <v>375</v>
      </c>
      <c r="H118" s="12" t="s">
        <v>193</v>
      </c>
    </row>
    <row r="119" spans="2:8" ht="20.100000000000001" customHeight="1">
      <c r="B119" s="55" t="s">
        <v>365</v>
      </c>
      <c r="C119" s="55" t="s">
        <v>366</v>
      </c>
      <c r="D119" s="89">
        <v>8.44</v>
      </c>
      <c r="E119" s="89" t="s">
        <v>375</v>
      </c>
      <c r="F119" s="89">
        <v>7.95</v>
      </c>
      <c r="G119" s="89">
        <v>7.95</v>
      </c>
      <c r="H119" s="12" t="s">
        <v>367</v>
      </c>
    </row>
    <row r="120" spans="2:8">
      <c r="F120"/>
    </row>
  </sheetData>
  <mergeCells count="18">
    <mergeCell ref="B1:H1"/>
    <mergeCell ref="B2:H2"/>
    <mergeCell ref="B3:B4"/>
    <mergeCell ref="C3:C4"/>
    <mergeCell ref="D3:D4"/>
    <mergeCell ref="H3:H4"/>
    <mergeCell ref="E3:E4"/>
    <mergeCell ref="G3:G4"/>
    <mergeCell ref="F3:F4"/>
    <mergeCell ref="B65:H65"/>
    <mergeCell ref="B66:H66"/>
    <mergeCell ref="B67:B68"/>
    <mergeCell ref="C67:C68"/>
    <mergeCell ref="H67:H68"/>
    <mergeCell ref="D67:D68"/>
    <mergeCell ref="E67:E68"/>
    <mergeCell ref="G67:G68"/>
    <mergeCell ref="F67:F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7"/>
  <sheetViews>
    <sheetView rightToLeft="1" topLeftCell="A51" zoomScale="115" zoomScaleNormal="115" workbookViewId="0">
      <selection activeCell="A58" sqref="A58:N61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1406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8" t="s">
        <v>423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 ht="25.5" customHeight="1">
      <c r="A2" s="24" t="s">
        <v>5</v>
      </c>
      <c r="B2" s="170" t="s">
        <v>424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1.95" customHeight="1">
      <c r="A4" s="31" t="s">
        <v>12</v>
      </c>
      <c r="B4" s="162" t="s">
        <v>3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4"/>
    </row>
    <row r="5" spans="1:14" ht="21.95" customHeight="1">
      <c r="A5" s="32" t="s">
        <v>371</v>
      </c>
      <c r="B5" s="33" t="s">
        <v>169</v>
      </c>
      <c r="C5" s="34">
        <v>0.67</v>
      </c>
      <c r="D5" s="35">
        <v>0.67</v>
      </c>
      <c r="E5" s="35">
        <v>0.65</v>
      </c>
      <c r="F5" s="36">
        <v>0.65</v>
      </c>
      <c r="G5" s="36">
        <v>0.66</v>
      </c>
      <c r="H5" s="36">
        <v>0.67</v>
      </c>
      <c r="I5" s="37">
        <v>-1.4925373134328401</v>
      </c>
      <c r="J5" s="38">
        <v>128</v>
      </c>
      <c r="K5" s="38">
        <v>95861457</v>
      </c>
      <c r="L5" s="38">
        <v>62733926.520000003</v>
      </c>
      <c r="M5" s="39">
        <v>4</v>
      </c>
      <c r="N5" s="40" t="s">
        <v>170</v>
      </c>
    </row>
    <row r="6" spans="1:14" ht="21.95" customHeight="1">
      <c r="A6" s="32" t="s">
        <v>395</v>
      </c>
      <c r="B6" s="33" t="s">
        <v>36</v>
      </c>
      <c r="C6" s="34">
        <v>3.01</v>
      </c>
      <c r="D6" s="35">
        <v>3.05</v>
      </c>
      <c r="E6" s="35">
        <v>2.97</v>
      </c>
      <c r="F6" s="36">
        <v>2.97</v>
      </c>
      <c r="G6" s="36">
        <v>2.98</v>
      </c>
      <c r="H6" s="36">
        <v>3.01</v>
      </c>
      <c r="I6" s="37">
        <v>-0.9966777408637828</v>
      </c>
      <c r="J6" s="38">
        <v>378</v>
      </c>
      <c r="K6" s="38">
        <v>122919014</v>
      </c>
      <c r="L6" s="38">
        <v>365369907.05000007</v>
      </c>
      <c r="M6" s="39">
        <v>4</v>
      </c>
      <c r="N6" s="40" t="s">
        <v>48</v>
      </c>
    </row>
    <row r="7" spans="1:14" ht="21.95" customHeight="1">
      <c r="A7" s="32" t="s">
        <v>98</v>
      </c>
      <c r="B7" s="33" t="s">
        <v>99</v>
      </c>
      <c r="C7" s="34">
        <v>1.0900000000000001</v>
      </c>
      <c r="D7" s="35">
        <v>1.0900000000000001</v>
      </c>
      <c r="E7" s="35">
        <v>1.06</v>
      </c>
      <c r="F7" s="36">
        <v>1.07</v>
      </c>
      <c r="G7" s="36">
        <v>1.07</v>
      </c>
      <c r="H7" s="36">
        <v>1.0900000000000001</v>
      </c>
      <c r="I7" s="37">
        <v>-1.834862385321101</v>
      </c>
      <c r="J7" s="38">
        <v>107</v>
      </c>
      <c r="K7" s="38">
        <v>33603423</v>
      </c>
      <c r="L7" s="38">
        <v>36072040.170000002</v>
      </c>
      <c r="M7" s="39">
        <v>4</v>
      </c>
      <c r="N7" s="40" t="s">
        <v>100</v>
      </c>
    </row>
    <row r="8" spans="1:14" ht="21.95" customHeight="1">
      <c r="A8" s="32" t="s">
        <v>380</v>
      </c>
      <c r="B8" s="33" t="s">
        <v>45</v>
      </c>
      <c r="C8" s="34">
        <v>0.08</v>
      </c>
      <c r="D8" s="35">
        <v>0.09</v>
      </c>
      <c r="E8" s="35">
        <v>7.0000000000000007E-2</v>
      </c>
      <c r="F8" s="36">
        <v>0.08</v>
      </c>
      <c r="G8" s="36">
        <v>0.08</v>
      </c>
      <c r="H8" s="36">
        <v>0.08</v>
      </c>
      <c r="I8" s="37">
        <v>0</v>
      </c>
      <c r="J8" s="38">
        <v>14</v>
      </c>
      <c r="K8" s="38">
        <v>10756993</v>
      </c>
      <c r="L8" s="38">
        <v>827320.73</v>
      </c>
      <c r="M8" s="39">
        <v>3</v>
      </c>
      <c r="N8" s="40" t="s">
        <v>66</v>
      </c>
    </row>
    <row r="9" spans="1:14" ht="21.95" customHeight="1">
      <c r="A9" s="32" t="s">
        <v>389</v>
      </c>
      <c r="B9" s="33" t="s">
        <v>25</v>
      </c>
      <c r="C9" s="34">
        <v>0.33</v>
      </c>
      <c r="D9" s="35">
        <v>0.33</v>
      </c>
      <c r="E9" s="35">
        <v>0.31</v>
      </c>
      <c r="F9" s="36">
        <v>0.31</v>
      </c>
      <c r="G9" s="36">
        <v>0.31</v>
      </c>
      <c r="H9" s="36">
        <v>0.33</v>
      </c>
      <c r="I9" s="37">
        <v>-6.0606060606060659</v>
      </c>
      <c r="J9" s="38">
        <v>39</v>
      </c>
      <c r="K9" s="38">
        <v>97061129</v>
      </c>
      <c r="L9" s="38">
        <v>30179920.969999999</v>
      </c>
      <c r="M9" s="39">
        <v>4</v>
      </c>
      <c r="N9" s="40" t="s">
        <v>26</v>
      </c>
    </row>
    <row r="10" spans="1:14" ht="21.95" customHeight="1">
      <c r="A10" s="32" t="s">
        <v>50</v>
      </c>
      <c r="B10" s="33" t="s">
        <v>51</v>
      </c>
      <c r="C10" s="34">
        <v>4.0199999999999996</v>
      </c>
      <c r="D10" s="35">
        <v>4.09</v>
      </c>
      <c r="E10" s="35">
        <v>3.88</v>
      </c>
      <c r="F10" s="36">
        <v>3.96</v>
      </c>
      <c r="G10" s="36">
        <v>4</v>
      </c>
      <c r="H10" s="36">
        <v>4.0199999999999996</v>
      </c>
      <c r="I10" s="37">
        <v>-0.49751243781093191</v>
      </c>
      <c r="J10" s="38">
        <v>687</v>
      </c>
      <c r="K10" s="38">
        <v>4140429480</v>
      </c>
      <c r="L10" s="38">
        <v>16399203302.73</v>
      </c>
      <c r="M10" s="39">
        <v>4</v>
      </c>
      <c r="N10" s="40" t="s">
        <v>52</v>
      </c>
    </row>
    <row r="11" spans="1:14" ht="21.95" customHeight="1">
      <c r="A11" s="32" t="s">
        <v>228</v>
      </c>
      <c r="B11" s="33" t="s">
        <v>229</v>
      </c>
      <c r="C11" s="34">
        <v>0.23</v>
      </c>
      <c r="D11" s="35">
        <v>0.23</v>
      </c>
      <c r="E11" s="35">
        <v>0.21</v>
      </c>
      <c r="F11" s="36">
        <v>0.21</v>
      </c>
      <c r="G11" s="36">
        <v>0.23</v>
      </c>
      <c r="H11" s="36">
        <v>0.23</v>
      </c>
      <c r="I11" s="37">
        <v>0</v>
      </c>
      <c r="J11" s="38">
        <v>126</v>
      </c>
      <c r="K11" s="38">
        <v>467773016</v>
      </c>
      <c r="L11" s="38">
        <v>100322875.02000001</v>
      </c>
      <c r="M11" s="39">
        <v>4</v>
      </c>
      <c r="N11" s="40" t="s">
        <v>230</v>
      </c>
    </row>
    <row r="12" spans="1:14" ht="21.95" customHeight="1">
      <c r="A12" s="32" t="s">
        <v>73</v>
      </c>
      <c r="B12" s="33" t="s">
        <v>74</v>
      </c>
      <c r="C12" s="34">
        <v>0.23</v>
      </c>
      <c r="D12" s="35">
        <v>0.24</v>
      </c>
      <c r="E12" s="35">
        <v>0.23</v>
      </c>
      <c r="F12" s="36">
        <v>0.23</v>
      </c>
      <c r="G12" s="36">
        <v>0.23</v>
      </c>
      <c r="H12" s="36">
        <v>0.23</v>
      </c>
      <c r="I12" s="37">
        <v>0</v>
      </c>
      <c r="J12" s="38">
        <v>39</v>
      </c>
      <c r="K12" s="38">
        <v>61322000</v>
      </c>
      <c r="L12" s="38">
        <v>14105660</v>
      </c>
      <c r="M12" s="39">
        <v>4</v>
      </c>
      <c r="N12" s="40" t="s">
        <v>75</v>
      </c>
    </row>
    <row r="13" spans="1:14" ht="21.95" customHeight="1">
      <c r="A13" s="32" t="s">
        <v>53</v>
      </c>
      <c r="B13" s="33" t="s">
        <v>42</v>
      </c>
      <c r="C13" s="34">
        <v>0.35</v>
      </c>
      <c r="D13" s="35">
        <v>0.35</v>
      </c>
      <c r="E13" s="35">
        <v>0.32</v>
      </c>
      <c r="F13" s="36">
        <v>0.33</v>
      </c>
      <c r="G13" s="36">
        <v>0.32</v>
      </c>
      <c r="H13" s="36">
        <v>0.35</v>
      </c>
      <c r="I13" s="37">
        <v>-8.5714285714285623</v>
      </c>
      <c r="J13" s="38">
        <v>173</v>
      </c>
      <c r="K13" s="38">
        <v>431029684</v>
      </c>
      <c r="L13" s="38">
        <v>143426271.18000001</v>
      </c>
      <c r="M13" s="39">
        <v>4</v>
      </c>
      <c r="N13" s="40" t="s">
        <v>43</v>
      </c>
    </row>
    <row r="14" spans="1:14" ht="21.95" customHeight="1">
      <c r="A14" s="32" t="s">
        <v>54</v>
      </c>
      <c r="B14" s="33" t="s">
        <v>39</v>
      </c>
      <c r="C14" s="34">
        <v>0.14000000000000001</v>
      </c>
      <c r="D14" s="35">
        <v>0.14000000000000001</v>
      </c>
      <c r="E14" s="35">
        <v>0.13</v>
      </c>
      <c r="F14" s="36">
        <v>0.13</v>
      </c>
      <c r="G14" s="36">
        <v>0.14000000000000001</v>
      </c>
      <c r="H14" s="36">
        <v>0.14000000000000001</v>
      </c>
      <c r="I14" s="37">
        <v>0</v>
      </c>
      <c r="J14" s="38">
        <v>19</v>
      </c>
      <c r="K14" s="38">
        <v>25567946</v>
      </c>
      <c r="L14" s="38">
        <v>3334232.76</v>
      </c>
      <c r="M14" s="39">
        <v>2</v>
      </c>
      <c r="N14" s="40" t="s">
        <v>40</v>
      </c>
    </row>
    <row r="15" spans="1:14" ht="21.95" customHeight="1">
      <c r="A15" s="32" t="s">
        <v>402</v>
      </c>
      <c r="B15" s="33" t="s">
        <v>220</v>
      </c>
      <c r="C15" s="34">
        <v>0.16</v>
      </c>
      <c r="D15" s="35">
        <v>0.16</v>
      </c>
      <c r="E15" s="35">
        <v>0.15</v>
      </c>
      <c r="F15" s="36">
        <v>0.16</v>
      </c>
      <c r="G15" s="36">
        <v>0.15</v>
      </c>
      <c r="H15" s="36">
        <v>0.16</v>
      </c>
      <c r="I15" s="37">
        <v>-6.25</v>
      </c>
      <c r="J15" s="38">
        <v>3</v>
      </c>
      <c r="K15" s="38">
        <v>1310124</v>
      </c>
      <c r="L15" s="38">
        <v>209519.84</v>
      </c>
      <c r="M15" s="39">
        <v>2</v>
      </c>
      <c r="N15" s="40" t="s">
        <v>223</v>
      </c>
    </row>
    <row r="16" spans="1:14" ht="21.95" customHeight="1">
      <c r="A16" s="32" t="s">
        <v>399</v>
      </c>
      <c r="B16" s="33" t="s">
        <v>159</v>
      </c>
      <c r="C16" s="34">
        <v>1.45</v>
      </c>
      <c r="D16" s="35">
        <v>1.51</v>
      </c>
      <c r="E16" s="35">
        <v>1.45</v>
      </c>
      <c r="F16" s="36">
        <v>1.5</v>
      </c>
      <c r="G16" s="36">
        <v>1.5</v>
      </c>
      <c r="H16" s="36">
        <v>1.45</v>
      </c>
      <c r="I16" s="37">
        <v>3.4482758620689724</v>
      </c>
      <c r="J16" s="38">
        <v>17</v>
      </c>
      <c r="K16" s="38">
        <v>22610081</v>
      </c>
      <c r="L16" s="38">
        <v>33915490.280000001</v>
      </c>
      <c r="M16" s="39">
        <v>2</v>
      </c>
      <c r="N16" s="40" t="s">
        <v>160</v>
      </c>
    </row>
    <row r="17" spans="1:14" ht="21.95" customHeight="1">
      <c r="A17" s="32" t="s">
        <v>392</v>
      </c>
      <c r="B17" s="33" t="s">
        <v>123</v>
      </c>
      <c r="C17" s="34">
        <v>0.33</v>
      </c>
      <c r="D17" s="34">
        <v>0.33</v>
      </c>
      <c r="E17" s="34">
        <v>0.31</v>
      </c>
      <c r="F17" s="36">
        <v>0.32</v>
      </c>
      <c r="G17" s="36">
        <v>0.31</v>
      </c>
      <c r="H17" s="36">
        <v>0.33</v>
      </c>
      <c r="I17" s="37">
        <v>-6.0606060606060659</v>
      </c>
      <c r="J17" s="38">
        <v>90</v>
      </c>
      <c r="K17" s="38">
        <v>134315213</v>
      </c>
      <c r="L17" s="38">
        <v>42566454.039999999</v>
      </c>
      <c r="M17" s="39">
        <v>3</v>
      </c>
      <c r="N17" s="40" t="s">
        <v>128</v>
      </c>
    </row>
    <row r="18" spans="1:14" ht="21.95" customHeight="1">
      <c r="A18" s="32" t="s">
        <v>38</v>
      </c>
      <c r="B18" s="33" t="s">
        <v>37</v>
      </c>
      <c r="C18" s="34">
        <v>1.92</v>
      </c>
      <c r="D18" s="34">
        <v>1.93</v>
      </c>
      <c r="E18" s="34">
        <v>1.9</v>
      </c>
      <c r="F18" s="36">
        <v>1.91</v>
      </c>
      <c r="G18" s="36">
        <v>1.9</v>
      </c>
      <c r="H18" s="36">
        <v>1.93</v>
      </c>
      <c r="I18" s="37">
        <v>-1.5544041450777257</v>
      </c>
      <c r="J18" s="38">
        <v>450</v>
      </c>
      <c r="K18" s="38">
        <v>1376160502</v>
      </c>
      <c r="L18" s="38">
        <v>2633880640.0599999</v>
      </c>
      <c r="M18" s="39">
        <v>4</v>
      </c>
      <c r="N18" s="40" t="s">
        <v>55</v>
      </c>
    </row>
    <row r="19" spans="1:14" ht="21.95" customHeight="1">
      <c r="A19" s="32" t="s">
        <v>387</v>
      </c>
      <c r="B19" s="33" t="s">
        <v>147</v>
      </c>
      <c r="C19" s="34">
        <v>0.06</v>
      </c>
      <c r="D19" s="34">
        <v>0.06</v>
      </c>
      <c r="E19" s="34">
        <v>0.05</v>
      </c>
      <c r="F19" s="36">
        <v>0.05</v>
      </c>
      <c r="G19" s="36">
        <v>0.05</v>
      </c>
      <c r="H19" s="36">
        <v>0.06</v>
      </c>
      <c r="I19" s="37">
        <v>-16.666666666666664</v>
      </c>
      <c r="J19" s="38">
        <v>132</v>
      </c>
      <c r="K19" s="38">
        <v>70802257</v>
      </c>
      <c r="L19" s="38">
        <v>3541126.0999999996</v>
      </c>
      <c r="M19" s="39">
        <v>3</v>
      </c>
      <c r="N19" s="40" t="s">
        <v>241</v>
      </c>
    </row>
    <row r="20" spans="1:14" ht="21.95" customHeight="1">
      <c r="A20" s="32" t="s">
        <v>242</v>
      </c>
      <c r="B20" s="33" t="s">
        <v>243</v>
      </c>
      <c r="C20" s="34">
        <v>0.27</v>
      </c>
      <c r="D20" s="34">
        <v>0.28000000000000003</v>
      </c>
      <c r="E20" s="34">
        <v>0.27</v>
      </c>
      <c r="F20" s="36">
        <v>0.27</v>
      </c>
      <c r="G20" s="36">
        <v>0.28000000000000003</v>
      </c>
      <c r="H20" s="36">
        <v>0.28999999999999998</v>
      </c>
      <c r="I20" s="37">
        <v>-3.4482758620689502</v>
      </c>
      <c r="J20" s="38">
        <v>5</v>
      </c>
      <c r="K20" s="38">
        <v>1053403</v>
      </c>
      <c r="L20" s="38">
        <v>284618.81</v>
      </c>
      <c r="M20" s="39">
        <v>2</v>
      </c>
      <c r="N20" s="40" t="s">
        <v>244</v>
      </c>
    </row>
    <row r="21" spans="1:14" ht="21.95" customHeight="1">
      <c r="A21" s="32" t="s">
        <v>199</v>
      </c>
      <c r="B21" s="33" t="s">
        <v>198</v>
      </c>
      <c r="C21" s="34">
        <v>0.88</v>
      </c>
      <c r="D21" s="35">
        <v>0.95</v>
      </c>
      <c r="E21" s="35">
        <v>0.88</v>
      </c>
      <c r="F21" s="36">
        <v>0.92</v>
      </c>
      <c r="G21" s="36">
        <v>0.95</v>
      </c>
      <c r="H21" s="36">
        <v>0.95</v>
      </c>
      <c r="I21" s="37">
        <v>0</v>
      </c>
      <c r="J21" s="38">
        <v>20</v>
      </c>
      <c r="K21" s="38">
        <v>612792</v>
      </c>
      <c r="L21" s="38">
        <v>561645.34</v>
      </c>
      <c r="M21" s="39">
        <v>4</v>
      </c>
      <c r="N21" s="40" t="s">
        <v>283</v>
      </c>
    </row>
    <row r="22" spans="1:14" ht="21.95" customHeight="1">
      <c r="A22" s="41" t="s">
        <v>13</v>
      </c>
      <c r="B22" s="41"/>
      <c r="C22" s="123"/>
      <c r="D22" s="124"/>
      <c r="E22" s="124"/>
      <c r="F22" s="124"/>
      <c r="G22" s="124"/>
      <c r="H22" s="124"/>
      <c r="I22" s="125"/>
      <c r="J22" s="42">
        <f>SUM(J5:J21)</f>
        <v>2427</v>
      </c>
      <c r="K22" s="43">
        <f>SUM(K5:K21)</f>
        <v>7093188514</v>
      </c>
      <c r="L22" s="43">
        <f>SUM(L5:L21)</f>
        <v>19870534951.600002</v>
      </c>
      <c r="M22" s="43">
        <v>4</v>
      </c>
      <c r="N22" s="41" t="s">
        <v>14</v>
      </c>
    </row>
    <row r="23" spans="1:14" ht="21.95" customHeight="1">
      <c r="A23" s="44" t="s">
        <v>27</v>
      </c>
      <c r="B23" s="44"/>
      <c r="C23" s="165" t="s">
        <v>95</v>
      </c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7"/>
    </row>
    <row r="24" spans="1:14" ht="21.95" customHeight="1">
      <c r="A24" s="32" t="s">
        <v>378</v>
      </c>
      <c r="B24" s="33" t="s">
        <v>32</v>
      </c>
      <c r="C24" s="99">
        <v>16.37</v>
      </c>
      <c r="D24" s="99">
        <v>16.5</v>
      </c>
      <c r="E24" s="99">
        <v>16.2</v>
      </c>
      <c r="F24" s="36">
        <v>16.22</v>
      </c>
      <c r="G24" s="36">
        <v>16.2</v>
      </c>
      <c r="H24" s="36">
        <v>16.37</v>
      </c>
      <c r="I24" s="37">
        <v>-1.0384850335980578</v>
      </c>
      <c r="J24" s="38">
        <v>720</v>
      </c>
      <c r="K24" s="38">
        <v>19862288</v>
      </c>
      <c r="L24" s="38">
        <v>322111449.15000004</v>
      </c>
      <c r="M24" s="39">
        <v>4</v>
      </c>
      <c r="N24" s="40" t="s">
        <v>33</v>
      </c>
    </row>
    <row r="25" spans="1:14" ht="21.95" customHeight="1">
      <c r="A25" s="32" t="s">
        <v>112</v>
      </c>
      <c r="B25" s="33" t="s">
        <v>113</v>
      </c>
      <c r="C25" s="99">
        <v>3.82</v>
      </c>
      <c r="D25" s="99">
        <v>3.84</v>
      </c>
      <c r="E25" s="99">
        <v>3.71</v>
      </c>
      <c r="F25" s="36">
        <v>3.78</v>
      </c>
      <c r="G25" s="36">
        <v>3.81</v>
      </c>
      <c r="H25" s="36">
        <v>3.82</v>
      </c>
      <c r="I25" s="37">
        <v>-0.26178010471203939</v>
      </c>
      <c r="J25" s="38">
        <v>103</v>
      </c>
      <c r="K25" s="38">
        <v>5997514</v>
      </c>
      <c r="L25" s="38">
        <v>22651580.199999999</v>
      </c>
      <c r="M25" s="39">
        <v>4</v>
      </c>
      <c r="N25" s="40" t="s">
        <v>300</v>
      </c>
    </row>
    <row r="26" spans="1:14" ht="21.95" customHeight="1">
      <c r="A26" s="41" t="s">
        <v>93</v>
      </c>
      <c r="B26" s="41"/>
      <c r="C26" s="61"/>
      <c r="D26" s="62"/>
      <c r="E26" s="62"/>
      <c r="F26" s="63"/>
      <c r="G26" s="63"/>
      <c r="H26" s="63"/>
      <c r="I26" s="64"/>
      <c r="J26" s="42">
        <f>SUM(J24:J25)</f>
        <v>823</v>
      </c>
      <c r="K26" s="43">
        <f>SUM(K24:K25)</f>
        <v>25859802</v>
      </c>
      <c r="L26" s="43">
        <f>SUM(L24:L25)</f>
        <v>344763029.35000002</v>
      </c>
      <c r="M26" s="43">
        <v>4</v>
      </c>
      <c r="N26" s="41" t="s">
        <v>14</v>
      </c>
    </row>
    <row r="27" spans="1:14" ht="21.95" customHeight="1">
      <c r="A27" s="44" t="s">
        <v>114</v>
      </c>
      <c r="B27" s="44"/>
      <c r="C27" s="162" t="s">
        <v>116</v>
      </c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4"/>
    </row>
    <row r="28" spans="1:14" s="11" customFormat="1" ht="21.95" customHeight="1">
      <c r="A28" s="32" t="s">
        <v>376</v>
      </c>
      <c r="B28" s="48" t="s">
        <v>162</v>
      </c>
      <c r="C28" s="45">
        <v>0.89</v>
      </c>
      <c r="D28" s="45">
        <v>0.89</v>
      </c>
      <c r="E28" s="45">
        <v>0.85</v>
      </c>
      <c r="F28" s="36">
        <v>0.89</v>
      </c>
      <c r="G28" s="36">
        <v>0.86</v>
      </c>
      <c r="H28" s="36">
        <v>0.88</v>
      </c>
      <c r="I28" s="37">
        <v>-2.2727272727272707</v>
      </c>
      <c r="J28" s="38">
        <v>15</v>
      </c>
      <c r="K28" s="38">
        <v>380145</v>
      </c>
      <c r="L28" s="38">
        <v>333525.94</v>
      </c>
      <c r="M28" s="39">
        <v>2</v>
      </c>
      <c r="N28" s="40" t="s">
        <v>163</v>
      </c>
    </row>
    <row r="29" spans="1:14" ht="21.95" customHeight="1">
      <c r="A29" s="41" t="s">
        <v>115</v>
      </c>
      <c r="B29" s="41"/>
      <c r="C29" s="61"/>
      <c r="D29" s="62"/>
      <c r="E29" s="62"/>
      <c r="F29" s="63"/>
      <c r="G29" s="63"/>
      <c r="H29" s="63"/>
      <c r="I29" s="64"/>
      <c r="J29" s="42">
        <f>SUM(J28:J28)</f>
        <v>15</v>
      </c>
      <c r="K29" s="43">
        <f>SUM(K28:K28)</f>
        <v>380145</v>
      </c>
      <c r="L29" s="43">
        <f>SUM(L28:L28)</f>
        <v>333525.94</v>
      </c>
      <c r="M29" s="43">
        <v>2</v>
      </c>
      <c r="N29" s="41" t="s">
        <v>14</v>
      </c>
    </row>
    <row r="30" spans="1:14" ht="21.95" customHeight="1">
      <c r="A30" s="44" t="s">
        <v>28</v>
      </c>
      <c r="B30" s="44"/>
      <c r="C30" s="162" t="s">
        <v>31</v>
      </c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4"/>
    </row>
    <row r="31" spans="1:14" s="11" customFormat="1" ht="21.95" customHeight="1">
      <c r="A31" s="32" t="s">
        <v>385</v>
      </c>
      <c r="B31" s="33" t="s">
        <v>143</v>
      </c>
      <c r="C31" s="34">
        <v>4.5</v>
      </c>
      <c r="D31" s="35">
        <v>4.5999999999999996</v>
      </c>
      <c r="E31" s="35">
        <v>4.46</v>
      </c>
      <c r="F31" s="36">
        <v>4.4800000000000004</v>
      </c>
      <c r="G31" s="36">
        <v>4.46</v>
      </c>
      <c r="H31" s="36">
        <v>4.5</v>
      </c>
      <c r="I31" s="37">
        <v>-0.88888888888889461</v>
      </c>
      <c r="J31" s="38">
        <v>17</v>
      </c>
      <c r="K31" s="38">
        <v>227865</v>
      </c>
      <c r="L31" s="38">
        <v>1021641.65</v>
      </c>
      <c r="M31" s="39">
        <v>4</v>
      </c>
      <c r="N31" s="40" t="s">
        <v>144</v>
      </c>
    </row>
    <row r="32" spans="1:14" s="11" customFormat="1" ht="21.95" customHeight="1">
      <c r="A32" s="32" t="s">
        <v>67</v>
      </c>
      <c r="B32" s="33" t="s">
        <v>68</v>
      </c>
      <c r="C32" s="34">
        <v>3.66</v>
      </c>
      <c r="D32" s="35">
        <v>3.7</v>
      </c>
      <c r="E32" s="35">
        <v>3.65</v>
      </c>
      <c r="F32" s="36">
        <v>3.69</v>
      </c>
      <c r="G32" s="36">
        <v>3.65</v>
      </c>
      <c r="H32" s="36">
        <v>3.66</v>
      </c>
      <c r="I32" s="37">
        <v>-0.2732240437158584</v>
      </c>
      <c r="J32" s="38">
        <v>43</v>
      </c>
      <c r="K32" s="38">
        <v>9693162</v>
      </c>
      <c r="L32" s="38">
        <v>35789282.199999996</v>
      </c>
      <c r="M32" s="39">
        <v>4</v>
      </c>
      <c r="N32" s="40" t="s">
        <v>69</v>
      </c>
    </row>
    <row r="33" spans="1:14" s="11" customFormat="1" ht="21.95" customHeight="1">
      <c r="A33" s="32" t="s">
        <v>430</v>
      </c>
      <c r="B33" s="33" t="s">
        <v>177</v>
      </c>
      <c r="C33" s="34">
        <v>0.67</v>
      </c>
      <c r="D33" s="35">
        <v>0.67</v>
      </c>
      <c r="E33" s="35">
        <v>0.67</v>
      </c>
      <c r="F33" s="36">
        <v>0.67</v>
      </c>
      <c r="G33" s="36">
        <v>0.67</v>
      </c>
      <c r="H33" s="36">
        <v>0.71</v>
      </c>
      <c r="I33" s="37">
        <v>-5.6338028169014009</v>
      </c>
      <c r="J33" s="38">
        <v>1</v>
      </c>
      <c r="K33" s="38">
        <v>71000</v>
      </c>
      <c r="L33" s="38">
        <v>47570</v>
      </c>
      <c r="M33" s="39">
        <v>1</v>
      </c>
      <c r="N33" s="40" t="s">
        <v>179</v>
      </c>
    </row>
    <row r="34" spans="1:14" s="11" customFormat="1" ht="21.95" customHeight="1">
      <c r="A34" s="32" t="s">
        <v>70</v>
      </c>
      <c r="B34" s="33" t="s">
        <v>71</v>
      </c>
      <c r="C34" s="34">
        <v>22.25</v>
      </c>
      <c r="D34" s="35">
        <v>22.25</v>
      </c>
      <c r="E34" s="35">
        <v>22.15</v>
      </c>
      <c r="F34" s="36">
        <v>22.17</v>
      </c>
      <c r="G34" s="36">
        <v>22.15</v>
      </c>
      <c r="H34" s="36">
        <v>22.25</v>
      </c>
      <c r="I34" s="37">
        <v>-0.44943820224719877</v>
      </c>
      <c r="J34" s="38">
        <v>22</v>
      </c>
      <c r="K34" s="38">
        <v>415446</v>
      </c>
      <c r="L34" s="38">
        <v>9209173.5</v>
      </c>
      <c r="M34" s="39">
        <v>3</v>
      </c>
      <c r="N34" s="40" t="s">
        <v>72</v>
      </c>
    </row>
    <row r="35" spans="1:14" ht="21.95" customHeight="1">
      <c r="A35" s="41" t="s">
        <v>94</v>
      </c>
      <c r="B35" s="41"/>
      <c r="C35" s="61"/>
      <c r="D35" s="62"/>
      <c r="E35" s="62"/>
      <c r="F35" s="63"/>
      <c r="G35" s="63"/>
      <c r="H35" s="63"/>
      <c r="I35" s="64"/>
      <c r="J35" s="42">
        <f>SUM(J31:J34)</f>
        <v>83</v>
      </c>
      <c r="K35" s="43">
        <f>SUM(K31:K34)</f>
        <v>10407473</v>
      </c>
      <c r="L35" s="43">
        <f>SUM(L31:L34)</f>
        <v>46067667.349999994</v>
      </c>
      <c r="M35" s="43">
        <v>4</v>
      </c>
      <c r="N35" s="41" t="s">
        <v>14</v>
      </c>
    </row>
    <row r="36" spans="1:14" ht="33.75" customHeight="1">
      <c r="A36" s="20" t="s">
        <v>4</v>
      </c>
      <c r="B36" s="168" t="s">
        <v>423</v>
      </c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</row>
    <row r="37" spans="1:14" ht="25.5" customHeight="1">
      <c r="A37" s="24" t="s">
        <v>5</v>
      </c>
      <c r="B37" s="170" t="s">
        <v>424</v>
      </c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</row>
    <row r="38" spans="1:14" ht="50.25" customHeight="1">
      <c r="A38" s="26" t="s">
        <v>0</v>
      </c>
      <c r="B38" s="27" t="s">
        <v>6</v>
      </c>
      <c r="C38" s="27" t="s">
        <v>7</v>
      </c>
      <c r="D38" s="27" t="s">
        <v>8</v>
      </c>
      <c r="E38" s="27" t="s">
        <v>9</v>
      </c>
      <c r="F38" s="27" t="s">
        <v>22</v>
      </c>
      <c r="G38" s="27" t="s">
        <v>2</v>
      </c>
      <c r="H38" s="27" t="s">
        <v>23</v>
      </c>
      <c r="I38" s="28" t="s">
        <v>10</v>
      </c>
      <c r="J38" s="29" t="s">
        <v>97</v>
      </c>
      <c r="K38" s="27" t="s">
        <v>64</v>
      </c>
      <c r="L38" s="27" t="s">
        <v>65</v>
      </c>
      <c r="M38" s="27" t="s">
        <v>11</v>
      </c>
      <c r="N38" s="30" t="s">
        <v>1</v>
      </c>
    </row>
    <row r="39" spans="1:14" ht="21.95" customHeight="1">
      <c r="A39" s="173" t="s">
        <v>76</v>
      </c>
      <c r="B39" s="173"/>
      <c r="C39" s="56"/>
      <c r="D39" s="57"/>
      <c r="E39" s="57"/>
      <c r="F39" s="58"/>
      <c r="G39" s="58"/>
      <c r="H39" s="58"/>
      <c r="I39" s="59"/>
      <c r="J39" s="60"/>
      <c r="K39" s="60"/>
      <c r="L39" s="60"/>
      <c r="M39" s="163" t="s">
        <v>30</v>
      </c>
      <c r="N39" s="164"/>
    </row>
    <row r="40" spans="1:14" ht="21.95" customHeight="1">
      <c r="A40" s="32" t="s">
        <v>56</v>
      </c>
      <c r="B40" s="33" t="s">
        <v>57</v>
      </c>
      <c r="C40" s="34">
        <v>2.6</v>
      </c>
      <c r="D40" s="34">
        <v>2.6</v>
      </c>
      <c r="E40" s="35">
        <v>2.4500000000000002</v>
      </c>
      <c r="F40" s="36">
        <v>2.52</v>
      </c>
      <c r="G40" s="36">
        <v>2.5499999999999998</v>
      </c>
      <c r="H40" s="36">
        <v>2.6</v>
      </c>
      <c r="I40" s="37">
        <v>-1.9230769230769384</v>
      </c>
      <c r="J40" s="38">
        <v>57</v>
      </c>
      <c r="K40" s="38">
        <v>9957577</v>
      </c>
      <c r="L40" s="38">
        <v>25097554.050000001</v>
      </c>
      <c r="M40" s="39">
        <v>3</v>
      </c>
      <c r="N40" s="40" t="s">
        <v>58</v>
      </c>
    </row>
    <row r="41" spans="1:14" ht="21.95" customHeight="1">
      <c r="A41" s="32" t="s">
        <v>156</v>
      </c>
      <c r="B41" s="33" t="s">
        <v>155</v>
      </c>
      <c r="C41" s="34">
        <v>5.52</v>
      </c>
      <c r="D41" s="34">
        <v>6.5</v>
      </c>
      <c r="E41" s="35">
        <v>5.49</v>
      </c>
      <c r="F41" s="36">
        <v>6.1</v>
      </c>
      <c r="G41" s="36">
        <v>5.85</v>
      </c>
      <c r="H41" s="36">
        <v>5.52</v>
      </c>
      <c r="I41" s="37">
        <v>5.9782608695652106</v>
      </c>
      <c r="J41" s="38">
        <v>145</v>
      </c>
      <c r="K41" s="38">
        <v>48173575</v>
      </c>
      <c r="L41" s="38">
        <v>293879478.09999996</v>
      </c>
      <c r="M41" s="39">
        <v>4</v>
      </c>
      <c r="N41" s="40" t="s">
        <v>157</v>
      </c>
    </row>
    <row r="42" spans="1:14" ht="21.95" customHeight="1">
      <c r="A42" s="32" t="s">
        <v>398</v>
      </c>
      <c r="B42" s="33" t="s">
        <v>184</v>
      </c>
      <c r="C42" s="34">
        <v>22.5</v>
      </c>
      <c r="D42" s="34">
        <v>22.5</v>
      </c>
      <c r="E42" s="35">
        <v>22.5</v>
      </c>
      <c r="F42" s="36">
        <v>22.5</v>
      </c>
      <c r="G42" s="36">
        <v>22.5</v>
      </c>
      <c r="H42" s="36">
        <v>22.5</v>
      </c>
      <c r="I42" s="37">
        <v>0</v>
      </c>
      <c r="J42" s="38">
        <v>3</v>
      </c>
      <c r="K42" s="38">
        <v>14569</v>
      </c>
      <c r="L42" s="38">
        <v>327802.5</v>
      </c>
      <c r="M42" s="39">
        <v>1</v>
      </c>
      <c r="N42" s="40" t="s">
        <v>195</v>
      </c>
    </row>
    <row r="43" spans="1:14" ht="21.95" customHeight="1">
      <c r="A43" s="32" t="s">
        <v>408</v>
      </c>
      <c r="B43" s="33" t="s">
        <v>41</v>
      </c>
      <c r="C43" s="34">
        <v>2.6</v>
      </c>
      <c r="D43" s="35">
        <v>2.6</v>
      </c>
      <c r="E43" s="35">
        <v>2.4</v>
      </c>
      <c r="F43" s="36">
        <v>2.42</v>
      </c>
      <c r="G43" s="36">
        <v>2.4</v>
      </c>
      <c r="H43" s="36">
        <v>2.6</v>
      </c>
      <c r="I43" s="37">
        <v>-7.6923076923076987</v>
      </c>
      <c r="J43" s="38">
        <v>15</v>
      </c>
      <c r="K43" s="38">
        <v>754879</v>
      </c>
      <c r="L43" s="38">
        <v>1827002.4</v>
      </c>
      <c r="M43" s="39">
        <v>3</v>
      </c>
      <c r="N43" s="40" t="s">
        <v>61</v>
      </c>
    </row>
    <row r="44" spans="1:14" ht="22.5" customHeight="1">
      <c r="A44" s="32" t="s">
        <v>384</v>
      </c>
      <c r="B44" s="33" t="s">
        <v>46</v>
      </c>
      <c r="C44" s="105">
        <v>2.84</v>
      </c>
      <c r="D44" s="105">
        <v>2.84</v>
      </c>
      <c r="E44" s="105">
        <v>2.84</v>
      </c>
      <c r="F44" s="36">
        <v>2.85</v>
      </c>
      <c r="G44" s="45">
        <v>2.84</v>
      </c>
      <c r="H44" s="45">
        <v>2.84</v>
      </c>
      <c r="I44" s="37">
        <v>0</v>
      </c>
      <c r="J44" s="38">
        <v>5</v>
      </c>
      <c r="K44" s="38">
        <v>108413</v>
      </c>
      <c r="L44" s="38">
        <v>308892.92000000004</v>
      </c>
      <c r="M44" s="39">
        <v>3</v>
      </c>
      <c r="N44" s="40" t="s">
        <v>44</v>
      </c>
    </row>
    <row r="45" spans="1:14" ht="22.5" customHeight="1">
      <c r="A45" s="32" t="s">
        <v>127</v>
      </c>
      <c r="B45" s="33" t="s">
        <v>126</v>
      </c>
      <c r="C45" s="105">
        <v>5.6</v>
      </c>
      <c r="D45" s="105">
        <v>5.6</v>
      </c>
      <c r="E45" s="105">
        <v>5.04</v>
      </c>
      <c r="F45" s="36">
        <v>5.49</v>
      </c>
      <c r="G45" s="45">
        <v>5.6</v>
      </c>
      <c r="H45" s="45">
        <v>5.6</v>
      </c>
      <c r="I45" s="37">
        <v>0</v>
      </c>
      <c r="J45" s="38">
        <v>4</v>
      </c>
      <c r="K45" s="38">
        <v>527664</v>
      </c>
      <c r="L45" s="38">
        <v>2898918.4</v>
      </c>
      <c r="M45" s="39">
        <v>2</v>
      </c>
      <c r="N45" s="40" t="s">
        <v>129</v>
      </c>
    </row>
    <row r="46" spans="1:14" ht="21.95" customHeight="1">
      <c r="A46" s="32" t="s">
        <v>386</v>
      </c>
      <c r="B46" s="33" t="s">
        <v>185</v>
      </c>
      <c r="C46" s="105">
        <v>1.2</v>
      </c>
      <c r="D46" s="105">
        <v>1.2</v>
      </c>
      <c r="E46" s="105">
        <v>1.18</v>
      </c>
      <c r="F46" s="36">
        <v>1.19</v>
      </c>
      <c r="G46" s="36">
        <v>1.18</v>
      </c>
      <c r="H46" s="36">
        <v>1.25</v>
      </c>
      <c r="I46" s="37">
        <v>-5.600000000000005</v>
      </c>
      <c r="J46" s="38">
        <v>5</v>
      </c>
      <c r="K46" s="38">
        <v>1172000</v>
      </c>
      <c r="L46" s="38">
        <v>1392960</v>
      </c>
      <c r="M46" s="39">
        <v>2</v>
      </c>
      <c r="N46" s="40" t="s">
        <v>194</v>
      </c>
    </row>
    <row r="47" spans="1:14" ht="21.95" customHeight="1">
      <c r="A47" s="32" t="s">
        <v>84</v>
      </c>
      <c r="B47" s="33" t="s">
        <v>85</v>
      </c>
      <c r="C47" s="105">
        <v>2.4</v>
      </c>
      <c r="D47" s="105">
        <v>2.4</v>
      </c>
      <c r="E47" s="105">
        <v>2.4</v>
      </c>
      <c r="F47" s="36">
        <v>2.4</v>
      </c>
      <c r="G47" s="45">
        <v>2.4</v>
      </c>
      <c r="H47" s="45">
        <v>2.4</v>
      </c>
      <c r="I47" s="37">
        <v>0</v>
      </c>
      <c r="J47" s="38">
        <v>7</v>
      </c>
      <c r="K47" s="38">
        <v>94478</v>
      </c>
      <c r="L47" s="38">
        <v>226747.2</v>
      </c>
      <c r="M47" s="39">
        <v>1</v>
      </c>
      <c r="N47" s="40" t="s">
        <v>86</v>
      </c>
    </row>
    <row r="48" spans="1:14" ht="21.95" customHeight="1">
      <c r="A48" s="130" t="s">
        <v>15</v>
      </c>
      <c r="B48" s="130"/>
      <c r="C48" s="130"/>
      <c r="D48" s="130"/>
      <c r="E48" s="130"/>
      <c r="F48" s="130"/>
      <c r="G48" s="130"/>
      <c r="H48" s="130"/>
      <c r="I48" s="130"/>
      <c r="J48" s="42">
        <f>SUM(J40:J47)</f>
        <v>241</v>
      </c>
      <c r="K48" s="43">
        <f>SUM(K40:K47)</f>
        <v>60803155</v>
      </c>
      <c r="L48" s="43">
        <f>SUM(L40:L47)</f>
        <v>325959355.56999993</v>
      </c>
      <c r="M48" s="43">
        <v>4</v>
      </c>
      <c r="N48" s="46" t="s">
        <v>14</v>
      </c>
    </row>
    <row r="49" spans="1:14" ht="21.95" customHeight="1">
      <c r="A49" s="174" t="s">
        <v>16</v>
      </c>
      <c r="B49" s="175"/>
      <c r="C49" s="58"/>
      <c r="D49" s="57"/>
      <c r="E49" s="57"/>
      <c r="F49" s="58"/>
      <c r="G49" s="58"/>
      <c r="H49" s="58"/>
      <c r="I49" s="59"/>
      <c r="J49" s="60"/>
      <c r="K49" s="60"/>
      <c r="L49" s="60"/>
      <c r="M49" s="163" t="s">
        <v>63</v>
      </c>
      <c r="N49" s="164"/>
    </row>
    <row r="50" spans="1:14" ht="21.95" customHeight="1">
      <c r="A50" s="47" t="s">
        <v>405</v>
      </c>
      <c r="B50" s="47" t="s">
        <v>91</v>
      </c>
      <c r="C50" s="34">
        <v>9.0500000000000007</v>
      </c>
      <c r="D50" s="34">
        <v>9.1</v>
      </c>
      <c r="E50" s="34">
        <v>8.7799999999999994</v>
      </c>
      <c r="F50" s="36">
        <v>8.9700000000000006</v>
      </c>
      <c r="G50" s="36">
        <v>9</v>
      </c>
      <c r="H50" s="36">
        <v>9.0500000000000007</v>
      </c>
      <c r="I50" s="37">
        <v>-0.55248618784531356</v>
      </c>
      <c r="J50" s="38">
        <v>67</v>
      </c>
      <c r="K50" s="38">
        <v>10403551</v>
      </c>
      <c r="L50" s="38">
        <v>93333518.910000011</v>
      </c>
      <c r="M50" s="39">
        <v>4</v>
      </c>
      <c r="N50" s="5" t="s">
        <v>92</v>
      </c>
    </row>
    <row r="51" spans="1:14" ht="21.95" customHeight="1">
      <c r="A51" s="47" t="s">
        <v>174</v>
      </c>
      <c r="B51" s="47" t="s">
        <v>175</v>
      </c>
      <c r="C51" s="34">
        <v>107</v>
      </c>
      <c r="D51" s="34">
        <v>107</v>
      </c>
      <c r="E51" s="34">
        <v>107</v>
      </c>
      <c r="F51" s="36">
        <v>107</v>
      </c>
      <c r="G51" s="36">
        <v>107</v>
      </c>
      <c r="H51" s="36">
        <v>107</v>
      </c>
      <c r="I51" s="37">
        <v>0</v>
      </c>
      <c r="J51" s="38">
        <v>3</v>
      </c>
      <c r="K51" s="38">
        <v>1858</v>
      </c>
      <c r="L51" s="38">
        <v>198806</v>
      </c>
      <c r="M51" s="39">
        <v>2</v>
      </c>
      <c r="N51" s="5" t="s">
        <v>176</v>
      </c>
    </row>
    <row r="52" spans="1:14" ht="21.95" customHeight="1">
      <c r="A52" s="47" t="s">
        <v>109</v>
      </c>
      <c r="B52" s="47" t="s">
        <v>110</v>
      </c>
      <c r="C52" s="34">
        <v>13</v>
      </c>
      <c r="D52" s="34">
        <v>13</v>
      </c>
      <c r="E52" s="34">
        <v>12</v>
      </c>
      <c r="F52" s="36">
        <v>12.11</v>
      </c>
      <c r="G52" s="36">
        <v>12.14</v>
      </c>
      <c r="H52" s="36">
        <v>13</v>
      </c>
      <c r="I52" s="37">
        <v>-6.6153846153846114</v>
      </c>
      <c r="J52" s="38">
        <v>46</v>
      </c>
      <c r="K52" s="38">
        <v>1990484</v>
      </c>
      <c r="L52" s="38">
        <v>24112972.650000002</v>
      </c>
      <c r="M52" s="39">
        <v>4</v>
      </c>
      <c r="N52" s="5" t="s">
        <v>111</v>
      </c>
    </row>
    <row r="53" spans="1:14" ht="21.95" customHeight="1">
      <c r="A53" s="47" t="s">
        <v>373</v>
      </c>
      <c r="B53" s="47" t="s">
        <v>105</v>
      </c>
      <c r="C53" s="34">
        <v>9</v>
      </c>
      <c r="D53" s="34">
        <v>9</v>
      </c>
      <c r="E53" s="34">
        <v>9</v>
      </c>
      <c r="F53" s="36">
        <v>9</v>
      </c>
      <c r="G53" s="36">
        <v>9</v>
      </c>
      <c r="H53" s="36">
        <v>9</v>
      </c>
      <c r="I53" s="37">
        <v>0</v>
      </c>
      <c r="J53" s="38">
        <v>1</v>
      </c>
      <c r="K53" s="38">
        <v>6142</v>
      </c>
      <c r="L53" s="38">
        <v>55278</v>
      </c>
      <c r="M53" s="39">
        <v>1</v>
      </c>
      <c r="N53" s="5" t="s">
        <v>108</v>
      </c>
    </row>
    <row r="54" spans="1:14" ht="21.95" customHeight="1">
      <c r="A54" s="47" t="s">
        <v>394</v>
      </c>
      <c r="B54" s="47" t="s">
        <v>353</v>
      </c>
      <c r="C54" s="34">
        <v>14.25</v>
      </c>
      <c r="D54" s="34">
        <v>14.5</v>
      </c>
      <c r="E54" s="34">
        <v>14.25</v>
      </c>
      <c r="F54" s="36">
        <v>14.49</v>
      </c>
      <c r="G54" s="36">
        <v>14.5</v>
      </c>
      <c r="H54" s="36">
        <v>14.25</v>
      </c>
      <c r="I54" s="37">
        <v>1.7543859649122862</v>
      </c>
      <c r="J54" s="38">
        <v>17</v>
      </c>
      <c r="K54" s="38">
        <v>193838</v>
      </c>
      <c r="L54" s="38">
        <v>2807901</v>
      </c>
      <c r="M54" s="39">
        <v>3</v>
      </c>
      <c r="N54" s="5" t="s">
        <v>354</v>
      </c>
    </row>
    <row r="55" spans="1:14" ht="21.95" customHeight="1">
      <c r="A55" s="47" t="s">
        <v>125</v>
      </c>
      <c r="B55" s="47" t="s">
        <v>124</v>
      </c>
      <c r="C55" s="34">
        <v>65</v>
      </c>
      <c r="D55" s="34">
        <v>69</v>
      </c>
      <c r="E55" s="34">
        <v>64</v>
      </c>
      <c r="F55" s="36">
        <v>65.42</v>
      </c>
      <c r="G55" s="36">
        <v>64</v>
      </c>
      <c r="H55" s="36">
        <v>62</v>
      </c>
      <c r="I55" s="37">
        <v>3.2258064516129004</v>
      </c>
      <c r="J55" s="38">
        <v>38</v>
      </c>
      <c r="K55" s="38">
        <v>400410</v>
      </c>
      <c r="L55" s="38">
        <v>26195401</v>
      </c>
      <c r="M55" s="39">
        <v>2</v>
      </c>
      <c r="N55" s="5" t="s">
        <v>130</v>
      </c>
    </row>
    <row r="56" spans="1:14" ht="21.95" customHeight="1">
      <c r="A56" s="130" t="s">
        <v>17</v>
      </c>
      <c r="B56" s="130"/>
      <c r="C56" s="172"/>
      <c r="D56" s="172"/>
      <c r="E56" s="172"/>
      <c r="F56" s="172"/>
      <c r="G56" s="172"/>
      <c r="H56" s="172"/>
      <c r="I56" s="172"/>
      <c r="J56" s="42">
        <f>SUM(J50:J55)</f>
        <v>172</v>
      </c>
      <c r="K56" s="43">
        <f>SUM(K50:K55)</f>
        <v>12996283</v>
      </c>
      <c r="L56" s="43">
        <f>SUM(L50:L55)</f>
        <v>146703877.56</v>
      </c>
      <c r="M56" s="43">
        <v>4</v>
      </c>
      <c r="N56" s="46" t="s">
        <v>14</v>
      </c>
    </row>
    <row r="57" spans="1:14" ht="21.95" customHeight="1">
      <c r="A57" s="31" t="s">
        <v>18</v>
      </c>
      <c r="B57" s="126" t="s">
        <v>29</v>
      </c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</row>
    <row r="58" spans="1:14" ht="21.95" customHeight="1">
      <c r="A58" s="48" t="s">
        <v>390</v>
      </c>
      <c r="B58" s="48" t="s">
        <v>218</v>
      </c>
      <c r="C58" s="45">
        <v>0.36</v>
      </c>
      <c r="D58" s="45">
        <v>0.36</v>
      </c>
      <c r="E58" s="45">
        <v>0.36</v>
      </c>
      <c r="F58" s="36">
        <v>0.36</v>
      </c>
      <c r="G58" s="36">
        <v>0.36</v>
      </c>
      <c r="H58" s="36">
        <v>0.37</v>
      </c>
      <c r="I58" s="37">
        <v>-2.7027027027027084</v>
      </c>
      <c r="J58" s="38">
        <v>2</v>
      </c>
      <c r="K58" s="38">
        <v>889807</v>
      </c>
      <c r="L58" s="38">
        <v>320330.52</v>
      </c>
      <c r="M58" s="39">
        <v>2</v>
      </c>
      <c r="N58" s="40" t="s">
        <v>219</v>
      </c>
    </row>
    <row r="59" spans="1:14" ht="21.95" customHeight="1">
      <c r="A59" s="48" t="s">
        <v>432</v>
      </c>
      <c r="B59" s="48" t="s">
        <v>204</v>
      </c>
      <c r="C59" s="45">
        <v>5.99</v>
      </c>
      <c r="D59" s="45">
        <v>5.99</v>
      </c>
      <c r="E59" s="45">
        <v>5.99</v>
      </c>
      <c r="F59" s="36">
        <v>5.99</v>
      </c>
      <c r="G59" s="36">
        <v>5.99</v>
      </c>
      <c r="H59" s="36">
        <v>5.99</v>
      </c>
      <c r="I59" s="37">
        <v>0</v>
      </c>
      <c r="J59" s="38">
        <v>2</v>
      </c>
      <c r="K59" s="38">
        <v>6320</v>
      </c>
      <c r="L59" s="38">
        <v>37856.800000000003</v>
      </c>
      <c r="M59" s="39">
        <v>1</v>
      </c>
      <c r="N59" s="40" t="s">
        <v>205</v>
      </c>
    </row>
    <row r="60" spans="1:14" ht="21.95" customHeight="1">
      <c r="A60" s="48" t="s">
        <v>401</v>
      </c>
      <c r="B60" s="48" t="s">
        <v>362</v>
      </c>
      <c r="C60" s="45">
        <v>5.0999999999999996</v>
      </c>
      <c r="D60" s="45">
        <v>5.2</v>
      </c>
      <c r="E60" s="45">
        <v>4.8</v>
      </c>
      <c r="F60" s="36">
        <v>4.8600000000000003</v>
      </c>
      <c r="G60" s="36">
        <v>5.2</v>
      </c>
      <c r="H60" s="36">
        <v>5.3</v>
      </c>
      <c r="I60" s="37">
        <v>-1.8867924528301772</v>
      </c>
      <c r="J60" s="38">
        <v>5</v>
      </c>
      <c r="K60" s="38">
        <v>215348</v>
      </c>
      <c r="L60" s="38">
        <v>1046601.7999999999</v>
      </c>
      <c r="M60" s="39">
        <v>2</v>
      </c>
      <c r="N60" s="40" t="s">
        <v>363</v>
      </c>
    </row>
    <row r="61" spans="1:14" ht="21.95" customHeight="1">
      <c r="A61" s="48" t="s">
        <v>397</v>
      </c>
      <c r="B61" s="48" t="s">
        <v>366</v>
      </c>
      <c r="C61" s="45">
        <v>8.4499999999999993</v>
      </c>
      <c r="D61" s="45">
        <v>8.4499999999999993</v>
      </c>
      <c r="E61" s="45">
        <v>7.95</v>
      </c>
      <c r="F61" s="36">
        <v>8</v>
      </c>
      <c r="G61" s="36">
        <v>7.95</v>
      </c>
      <c r="H61" s="36">
        <v>8.4499999999999993</v>
      </c>
      <c r="I61" s="37">
        <v>-5.9171597633135953</v>
      </c>
      <c r="J61" s="38">
        <v>14</v>
      </c>
      <c r="K61" s="38">
        <v>85499</v>
      </c>
      <c r="L61" s="38">
        <v>683531.29</v>
      </c>
      <c r="M61" s="39">
        <v>3</v>
      </c>
      <c r="N61" s="40" t="s">
        <v>367</v>
      </c>
    </row>
    <row r="62" spans="1:14" ht="21.95" customHeight="1">
      <c r="A62" s="130" t="s">
        <v>19</v>
      </c>
      <c r="B62" s="130"/>
      <c r="C62" s="130"/>
      <c r="D62" s="130"/>
      <c r="E62" s="130"/>
      <c r="F62" s="130"/>
      <c r="G62" s="130"/>
      <c r="H62" s="130"/>
      <c r="I62" s="130"/>
      <c r="J62" s="42">
        <f>SUM(J58:J61)</f>
        <v>23</v>
      </c>
      <c r="K62" s="43">
        <f>SUM(K58:K61)</f>
        <v>1196974</v>
      </c>
      <c r="L62" s="43">
        <f>SUM(L58:L61)</f>
        <v>2088320.41</v>
      </c>
      <c r="M62" s="43">
        <v>3</v>
      </c>
      <c r="N62" s="46" t="s">
        <v>14</v>
      </c>
    </row>
    <row r="63" spans="1:14" ht="21.95" customHeight="1">
      <c r="A63" s="130" t="s">
        <v>20</v>
      </c>
      <c r="B63" s="130"/>
      <c r="C63" s="130"/>
      <c r="D63" s="130"/>
      <c r="E63" s="130"/>
      <c r="F63" s="130"/>
      <c r="G63" s="130"/>
      <c r="H63" s="130"/>
      <c r="I63" s="130"/>
      <c r="J63" s="43">
        <f>J62+J56+J48+J35+J29+J26+J22</f>
        <v>3784</v>
      </c>
      <c r="K63" s="43">
        <f>K62+K56+K48+K35+K29+K26+K22</f>
        <v>7204832346</v>
      </c>
      <c r="L63" s="43">
        <f>L62+L56+L48+L35+L29+L26+L22</f>
        <v>20736450727.780003</v>
      </c>
      <c r="M63" s="49">
        <v>4</v>
      </c>
      <c r="N63" s="50" t="s">
        <v>21</v>
      </c>
    </row>
    <row r="64" spans="1:14" ht="20.100000000000001" customHeight="1">
      <c r="J64" s="19"/>
      <c r="K64" s="19"/>
      <c r="L64" s="19"/>
      <c r="M64" s="4"/>
    </row>
    <row r="65" spans="10:14" ht="20.100000000000001" customHeight="1">
      <c r="J65" s="19"/>
      <c r="K65" s="19"/>
      <c r="L65" s="19"/>
      <c r="M65" s="19"/>
      <c r="N65" s="19"/>
    </row>
    <row r="66" spans="10:14" ht="20.100000000000001" customHeight="1">
      <c r="K66" s="7"/>
      <c r="L66" s="7"/>
    </row>
    <row r="67" spans="10:14" ht="20.100000000000001" customHeight="1"/>
  </sheetData>
  <mergeCells count="22">
    <mergeCell ref="B36:N36"/>
    <mergeCell ref="A63:B63"/>
    <mergeCell ref="C63:I63"/>
    <mergeCell ref="A48:B48"/>
    <mergeCell ref="C48:I48"/>
    <mergeCell ref="A62:B62"/>
    <mergeCell ref="C56:I56"/>
    <mergeCell ref="B57:N57"/>
    <mergeCell ref="A56:B56"/>
    <mergeCell ref="C62:I62"/>
    <mergeCell ref="A39:B39"/>
    <mergeCell ref="M39:N39"/>
    <mergeCell ref="B37:N37"/>
    <mergeCell ref="M49:N49"/>
    <mergeCell ref="A49:B49"/>
    <mergeCell ref="C30:N30"/>
    <mergeCell ref="C23:N23"/>
    <mergeCell ref="C22:I22"/>
    <mergeCell ref="B4:N4"/>
    <mergeCell ref="B1:N1"/>
    <mergeCell ref="C27:N27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topLeftCell="A13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7" customFormat="1" ht="39.75" customHeight="1">
      <c r="A1" s="107" t="s">
        <v>379</v>
      </c>
      <c r="B1" s="108" t="s">
        <v>4</v>
      </c>
      <c r="C1" s="179" t="s">
        <v>421</v>
      </c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s="107" customFormat="1" ht="39.75" customHeight="1">
      <c r="B2" s="109" t="s">
        <v>5</v>
      </c>
      <c r="C2" s="181" t="s">
        <v>422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</row>
    <row r="3" spans="1:15" s="98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79" t="s">
        <v>12</v>
      </c>
      <c r="C4" s="178" t="s">
        <v>3</v>
      </c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</row>
    <row r="5" spans="1:15" ht="24" customHeight="1">
      <c r="B5" s="55" t="s">
        <v>248</v>
      </c>
      <c r="C5" s="55" t="s">
        <v>106</v>
      </c>
      <c r="D5" s="65">
        <v>0.54</v>
      </c>
      <c r="E5" s="65">
        <v>0.55000000000000004</v>
      </c>
      <c r="F5" s="65">
        <v>0.53</v>
      </c>
      <c r="G5" s="65">
        <v>0.55000000000000004</v>
      </c>
      <c r="H5" s="65">
        <v>0.55000000000000004</v>
      </c>
      <c r="I5" s="65">
        <v>0.55000000000000004</v>
      </c>
      <c r="J5" s="66">
        <v>0</v>
      </c>
      <c r="K5" s="67">
        <v>43</v>
      </c>
      <c r="L5" s="67">
        <v>18374008</v>
      </c>
      <c r="M5" s="67">
        <v>9898067.6400000006</v>
      </c>
      <c r="N5" s="68">
        <v>4</v>
      </c>
      <c r="O5" s="12" t="s">
        <v>107</v>
      </c>
    </row>
    <row r="6" spans="1:15" ht="24" customHeight="1">
      <c r="B6" s="55" t="s">
        <v>431</v>
      </c>
      <c r="C6" s="55" t="s">
        <v>246</v>
      </c>
      <c r="D6" s="65">
        <v>0.28000000000000003</v>
      </c>
      <c r="E6" s="65">
        <v>0.28000000000000003</v>
      </c>
      <c r="F6" s="65">
        <v>0.27</v>
      </c>
      <c r="G6" s="65">
        <v>0.27</v>
      </c>
      <c r="H6" s="65">
        <v>0.27</v>
      </c>
      <c r="I6" s="65">
        <v>0.3</v>
      </c>
      <c r="J6" s="66">
        <v>-9.9999999999999858</v>
      </c>
      <c r="K6" s="67">
        <v>4</v>
      </c>
      <c r="L6" s="67">
        <v>13024388</v>
      </c>
      <c r="M6" s="67">
        <v>3596584.76</v>
      </c>
      <c r="N6" s="68">
        <v>2</v>
      </c>
      <c r="O6" s="12" t="s">
        <v>247</v>
      </c>
    </row>
    <row r="7" spans="1:15" ht="24" customHeight="1">
      <c r="B7" s="55" t="s">
        <v>190</v>
      </c>
      <c r="C7" s="55" t="s">
        <v>189</v>
      </c>
      <c r="D7" s="65">
        <v>0.1</v>
      </c>
      <c r="E7" s="65">
        <v>0.1</v>
      </c>
      <c r="F7" s="65">
        <v>0.09</v>
      </c>
      <c r="G7" s="65">
        <v>0.09</v>
      </c>
      <c r="H7" s="65">
        <v>0.09</v>
      </c>
      <c r="I7" s="65">
        <v>0.1</v>
      </c>
      <c r="J7" s="66">
        <v>-10.000000000000009</v>
      </c>
      <c r="K7" s="67">
        <v>6</v>
      </c>
      <c r="L7" s="67">
        <v>1986107</v>
      </c>
      <c r="M7" s="67">
        <v>178751.48</v>
      </c>
      <c r="N7" s="68">
        <v>1</v>
      </c>
      <c r="O7" s="12" t="s">
        <v>249</v>
      </c>
    </row>
    <row r="8" spans="1:15" ht="24" customHeight="1">
      <c r="B8" s="55" t="s">
        <v>404</v>
      </c>
      <c r="C8" s="55" t="s">
        <v>200</v>
      </c>
      <c r="D8" s="65">
        <v>0.22</v>
      </c>
      <c r="E8" s="65">
        <v>0.23</v>
      </c>
      <c r="F8" s="65">
        <v>0.21</v>
      </c>
      <c r="G8" s="65">
        <v>0.23</v>
      </c>
      <c r="H8" s="65">
        <v>0.23</v>
      </c>
      <c r="I8" s="65">
        <v>0.23</v>
      </c>
      <c r="J8" s="66">
        <v>0</v>
      </c>
      <c r="K8" s="67">
        <v>4</v>
      </c>
      <c r="L8" s="67">
        <v>3481609</v>
      </c>
      <c r="M8" s="67">
        <v>737040.92999999993</v>
      </c>
      <c r="N8" s="68">
        <v>3</v>
      </c>
      <c r="O8" s="12" t="s">
        <v>203</v>
      </c>
    </row>
    <row r="9" spans="1:15" ht="24" customHeight="1">
      <c r="B9" s="55" t="s">
        <v>396</v>
      </c>
      <c r="C9" s="55" t="s">
        <v>152</v>
      </c>
      <c r="D9" s="65">
        <v>0.2</v>
      </c>
      <c r="E9" s="65">
        <v>0.22</v>
      </c>
      <c r="F9" s="65">
        <v>0.2</v>
      </c>
      <c r="G9" s="65">
        <v>0.22</v>
      </c>
      <c r="H9" s="65">
        <v>0.22</v>
      </c>
      <c r="I9" s="65">
        <v>0.22</v>
      </c>
      <c r="J9" s="66">
        <v>0</v>
      </c>
      <c r="K9" s="67">
        <v>19</v>
      </c>
      <c r="L9" s="67">
        <v>267152661</v>
      </c>
      <c r="M9" s="67">
        <v>56106698.760000005</v>
      </c>
      <c r="N9" s="68">
        <v>3</v>
      </c>
      <c r="O9" s="12" t="s">
        <v>153</v>
      </c>
    </row>
    <row r="10" spans="1:15" ht="24" customHeight="1">
      <c r="B10" s="176" t="s">
        <v>13</v>
      </c>
      <c r="C10" s="176"/>
      <c r="D10" s="177"/>
      <c r="E10" s="177"/>
      <c r="F10" s="177"/>
      <c r="G10" s="177"/>
      <c r="H10" s="177"/>
      <c r="I10" s="177"/>
      <c r="J10" s="177"/>
      <c r="K10" s="70">
        <f>SUM(K5:K9)</f>
        <v>76</v>
      </c>
      <c r="L10" s="70">
        <f>SUM(L5:L9)</f>
        <v>304018773</v>
      </c>
      <c r="M10" s="70">
        <f>SUM(M5:M9)</f>
        <v>70517143.570000008</v>
      </c>
      <c r="N10" s="69">
        <v>4</v>
      </c>
      <c r="O10" s="71" t="s">
        <v>14</v>
      </c>
    </row>
    <row r="11" spans="1:15" ht="24" customHeight="1">
      <c r="B11" s="79" t="s">
        <v>114</v>
      </c>
      <c r="C11" s="178" t="s">
        <v>116</v>
      </c>
      <c r="D11" s="178" t="s">
        <v>116</v>
      </c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</row>
    <row r="12" spans="1:15" ht="24" customHeight="1">
      <c r="B12" s="55" t="s">
        <v>429</v>
      </c>
      <c r="C12" s="55" t="s">
        <v>209</v>
      </c>
      <c r="D12" s="65">
        <v>0.8</v>
      </c>
      <c r="E12" s="65">
        <v>0.8</v>
      </c>
      <c r="F12" s="65">
        <v>0.8</v>
      </c>
      <c r="G12" s="65">
        <v>0.8</v>
      </c>
      <c r="H12" s="65">
        <v>0.8</v>
      </c>
      <c r="I12" s="65">
        <v>0.82</v>
      </c>
      <c r="J12" s="66">
        <v>-2.4390243902438935</v>
      </c>
      <c r="K12" s="67">
        <v>5</v>
      </c>
      <c r="L12" s="67">
        <v>9091</v>
      </c>
      <c r="M12" s="67">
        <v>7272.8</v>
      </c>
      <c r="N12" s="68">
        <v>1</v>
      </c>
      <c r="O12" s="12" t="s">
        <v>304</v>
      </c>
    </row>
    <row r="13" spans="1:15" ht="24" customHeight="1">
      <c r="B13" s="55" t="s">
        <v>306</v>
      </c>
      <c r="C13" s="55" t="s">
        <v>307</v>
      </c>
      <c r="D13" s="65">
        <v>5.09</v>
      </c>
      <c r="E13" s="65">
        <v>5.09</v>
      </c>
      <c r="F13" s="65">
        <v>5.09</v>
      </c>
      <c r="G13" s="65">
        <v>5.09</v>
      </c>
      <c r="H13" s="65">
        <v>5.09</v>
      </c>
      <c r="I13" s="65">
        <v>5.0999999999999996</v>
      </c>
      <c r="J13" s="66">
        <v>-0.19607843137254832</v>
      </c>
      <c r="K13" s="67">
        <v>1</v>
      </c>
      <c r="L13" s="67">
        <v>194</v>
      </c>
      <c r="M13" s="67">
        <v>987.46</v>
      </c>
      <c r="N13" s="68">
        <v>1</v>
      </c>
      <c r="O13" s="12" t="s">
        <v>308</v>
      </c>
    </row>
    <row r="14" spans="1:15" ht="24" customHeight="1">
      <c r="B14" s="176" t="s">
        <v>115</v>
      </c>
      <c r="C14" s="176"/>
      <c r="D14" s="177"/>
      <c r="E14" s="177"/>
      <c r="F14" s="177"/>
      <c r="G14" s="177"/>
      <c r="H14" s="177"/>
      <c r="I14" s="177"/>
      <c r="J14" s="177"/>
      <c r="K14" s="70">
        <f>SUM(K12:K13)</f>
        <v>6</v>
      </c>
      <c r="L14" s="70">
        <f>SUM(L12:L13)</f>
        <v>9285</v>
      </c>
      <c r="M14" s="70">
        <f>SUM(M12:M13)</f>
        <v>8260.26</v>
      </c>
      <c r="N14" s="69">
        <v>1</v>
      </c>
      <c r="O14" s="71" t="s">
        <v>14</v>
      </c>
    </row>
    <row r="15" spans="1:15" ht="24" customHeight="1">
      <c r="B15" s="79" t="s">
        <v>28</v>
      </c>
      <c r="C15" s="178" t="s">
        <v>374</v>
      </c>
      <c r="D15" s="178" t="s">
        <v>31</v>
      </c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</row>
    <row r="16" spans="1:15" ht="24" customHeight="1">
      <c r="B16" s="55" t="s">
        <v>382</v>
      </c>
      <c r="C16" s="55" t="s">
        <v>201</v>
      </c>
      <c r="D16" s="65">
        <v>1.67</v>
      </c>
      <c r="E16" s="65">
        <v>1.67</v>
      </c>
      <c r="F16" s="65">
        <v>1.62</v>
      </c>
      <c r="G16" s="65">
        <v>1.62</v>
      </c>
      <c r="H16" s="65">
        <v>1.62</v>
      </c>
      <c r="I16" s="65">
        <v>1.67</v>
      </c>
      <c r="J16" s="66">
        <v>-2.9940119760478945</v>
      </c>
      <c r="K16" s="67">
        <v>15</v>
      </c>
      <c r="L16" s="67">
        <v>400816</v>
      </c>
      <c r="M16" s="67">
        <v>658639.57999999996</v>
      </c>
      <c r="N16" s="68">
        <v>3</v>
      </c>
      <c r="O16" s="12" t="s">
        <v>202</v>
      </c>
    </row>
    <row r="17" spans="2:15" ht="24" customHeight="1">
      <c r="B17" s="176" t="s">
        <v>383</v>
      </c>
      <c r="C17" s="176"/>
      <c r="D17" s="177"/>
      <c r="E17" s="177"/>
      <c r="F17" s="177"/>
      <c r="G17" s="177"/>
      <c r="H17" s="177"/>
      <c r="I17" s="177"/>
      <c r="J17" s="177"/>
      <c r="K17" s="70">
        <f>SUM(K16)</f>
        <v>15</v>
      </c>
      <c r="L17" s="70">
        <f>SUM(L16)</f>
        <v>400816</v>
      </c>
      <c r="M17" s="70">
        <f>SUM(M16)</f>
        <v>658639.57999999996</v>
      </c>
      <c r="N17" s="69">
        <v>3</v>
      </c>
      <c r="O17" s="71" t="s">
        <v>14</v>
      </c>
    </row>
    <row r="18" spans="2:15" ht="24" customHeight="1">
      <c r="B18" s="79" t="s">
        <v>76</v>
      </c>
      <c r="C18" s="178" t="s">
        <v>96</v>
      </c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</row>
    <row r="19" spans="2:15" ht="24" customHeight="1">
      <c r="B19" s="55" t="s">
        <v>81</v>
      </c>
      <c r="C19" s="55" t="s">
        <v>82</v>
      </c>
      <c r="D19" s="65">
        <v>2.76</v>
      </c>
      <c r="E19" s="65">
        <v>2.93</v>
      </c>
      <c r="F19" s="65">
        <v>2.68</v>
      </c>
      <c r="G19" s="65">
        <v>2.74</v>
      </c>
      <c r="H19" s="65">
        <v>2.74</v>
      </c>
      <c r="I19" s="65">
        <v>2.76</v>
      </c>
      <c r="J19" s="66">
        <v>-0.7246376811594013</v>
      </c>
      <c r="K19" s="67">
        <v>53</v>
      </c>
      <c r="L19" s="67">
        <v>5425196</v>
      </c>
      <c r="M19" s="67">
        <v>14741519.060000002</v>
      </c>
      <c r="N19" s="68">
        <v>3</v>
      </c>
      <c r="O19" s="12" t="s">
        <v>83</v>
      </c>
    </row>
    <row r="20" spans="2:15" ht="24" customHeight="1">
      <c r="B20" s="55" t="s">
        <v>403</v>
      </c>
      <c r="C20" s="55" t="s">
        <v>131</v>
      </c>
      <c r="D20" s="65">
        <v>0.73</v>
      </c>
      <c r="E20" s="65">
        <v>0.73</v>
      </c>
      <c r="F20" s="65">
        <v>0.73</v>
      </c>
      <c r="G20" s="65">
        <v>0.73</v>
      </c>
      <c r="H20" s="65">
        <v>0.73</v>
      </c>
      <c r="I20" s="65">
        <v>0.81</v>
      </c>
      <c r="J20" s="66">
        <v>-9.8765432098765533</v>
      </c>
      <c r="K20" s="67">
        <v>9</v>
      </c>
      <c r="L20" s="67">
        <v>4567888</v>
      </c>
      <c r="M20" s="67">
        <v>3334558.2399999998</v>
      </c>
      <c r="N20" s="68">
        <v>2</v>
      </c>
      <c r="O20" s="12" t="s">
        <v>132</v>
      </c>
    </row>
    <row r="21" spans="2:15" ht="24" customHeight="1">
      <c r="B21" s="176" t="s">
        <v>171</v>
      </c>
      <c r="C21" s="176"/>
      <c r="D21" s="177"/>
      <c r="E21" s="177"/>
      <c r="F21" s="177"/>
      <c r="G21" s="177"/>
      <c r="H21" s="177"/>
      <c r="I21" s="177"/>
      <c r="J21" s="177"/>
      <c r="K21" s="70">
        <f>SUM(K19:K20)</f>
        <v>62</v>
      </c>
      <c r="L21" s="70">
        <f>SUM(L19:L20)</f>
        <v>9993084</v>
      </c>
      <c r="M21" s="70">
        <f>SUM(M19:M20)</f>
        <v>18076077.300000001</v>
      </c>
      <c r="N21" s="69">
        <v>3</v>
      </c>
      <c r="O21" s="71" t="s">
        <v>14</v>
      </c>
    </row>
    <row r="22" spans="2:15" ht="24" customHeight="1">
      <c r="B22" s="79" t="s">
        <v>16</v>
      </c>
      <c r="C22" s="178" t="s">
        <v>63</v>
      </c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 t="s">
        <v>63</v>
      </c>
      <c r="O22" s="178"/>
    </row>
    <row r="23" spans="2:15" ht="24" customHeight="1">
      <c r="B23" s="55" t="s">
        <v>393</v>
      </c>
      <c r="C23" s="55" t="s">
        <v>172</v>
      </c>
      <c r="D23" s="65">
        <v>27.25</v>
      </c>
      <c r="E23" s="65">
        <v>27.25</v>
      </c>
      <c r="F23" s="65">
        <v>27.25</v>
      </c>
      <c r="G23" s="65">
        <v>27.25</v>
      </c>
      <c r="H23" s="65">
        <v>27.25</v>
      </c>
      <c r="I23" s="65">
        <v>27.29</v>
      </c>
      <c r="J23" s="66">
        <v>-0.14657383657017409</v>
      </c>
      <c r="K23" s="67">
        <v>2</v>
      </c>
      <c r="L23" s="67">
        <v>546</v>
      </c>
      <c r="M23" s="67">
        <v>14889.42</v>
      </c>
      <c r="N23" s="68">
        <v>1</v>
      </c>
      <c r="O23" s="12" t="s">
        <v>173</v>
      </c>
    </row>
    <row r="24" spans="2:15" ht="24" customHeight="1">
      <c r="B24" s="176"/>
      <c r="C24" s="176"/>
      <c r="D24" s="177"/>
      <c r="E24" s="177"/>
      <c r="F24" s="177"/>
      <c r="G24" s="177"/>
      <c r="H24" s="177"/>
      <c r="I24" s="177"/>
      <c r="J24" s="177"/>
      <c r="K24" s="70">
        <f>K23</f>
        <v>2</v>
      </c>
      <c r="L24" s="70">
        <f t="shared" ref="L24:M24" si="0">L23</f>
        <v>546</v>
      </c>
      <c r="M24" s="70">
        <f t="shared" si="0"/>
        <v>14889.42</v>
      </c>
      <c r="N24" s="69">
        <v>1</v>
      </c>
      <c r="O24" s="71" t="s">
        <v>14</v>
      </c>
    </row>
    <row r="25" spans="2:15" ht="24" customHeight="1">
      <c r="B25" s="176" t="s">
        <v>20</v>
      </c>
      <c r="C25" s="176"/>
      <c r="D25" s="177"/>
      <c r="E25" s="177"/>
      <c r="F25" s="177"/>
      <c r="G25" s="177"/>
      <c r="H25" s="177"/>
      <c r="I25" s="177"/>
      <c r="J25" s="177"/>
      <c r="K25" s="70">
        <f>K21+K17+K14+K10+K24</f>
        <v>161</v>
      </c>
      <c r="L25" s="70">
        <f t="shared" ref="L25:M25" si="1">L21+L17+L14+L10+L24</f>
        <v>314422504</v>
      </c>
      <c r="M25" s="70">
        <f t="shared" si="1"/>
        <v>89275010.13000001</v>
      </c>
      <c r="N25" s="69">
        <v>4</v>
      </c>
      <c r="O25" s="71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B25:C25"/>
    <mergeCell ref="D25:J25"/>
    <mergeCell ref="C1:O1"/>
    <mergeCell ref="C2:O2"/>
    <mergeCell ref="C4:O4"/>
    <mergeCell ref="D10:J10"/>
    <mergeCell ref="C18:O18"/>
    <mergeCell ref="B17:C17"/>
    <mergeCell ref="D17:J17"/>
    <mergeCell ref="C15:O15"/>
    <mergeCell ref="B10:C10"/>
    <mergeCell ref="C11:O11"/>
    <mergeCell ref="B14:C14"/>
    <mergeCell ref="D14:J14"/>
    <mergeCell ref="B21:C21"/>
    <mergeCell ref="D21:J21"/>
    <mergeCell ref="C22:O22"/>
    <mergeCell ref="B24:C24"/>
    <mergeCell ref="D24:J24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26"/>
  <sheetViews>
    <sheetView rightToLeft="1" topLeftCell="A7" zoomScaleNormal="100" workbookViewId="0">
      <selection activeCell="B20" sqref="B20:O20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8.42578125" style="1" customWidth="1"/>
    <col min="15" max="15" width="31.42578125" style="1" customWidth="1"/>
    <col min="16" max="16384" width="9.140625" style="1"/>
  </cols>
  <sheetData>
    <row r="1" spans="2:16" s="107" customFormat="1" ht="39.75" customHeight="1">
      <c r="B1" s="108" t="s">
        <v>4</v>
      </c>
      <c r="C1" s="179" t="s">
        <v>419</v>
      </c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2:16" s="107" customFormat="1" ht="39.75" customHeight="1">
      <c r="B2" s="109" t="s">
        <v>5</v>
      </c>
      <c r="C2" s="181" t="s">
        <v>420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</row>
    <row r="3" spans="2:16" ht="87.75" customHeight="1">
      <c r="B3" s="94" t="s">
        <v>0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22</v>
      </c>
      <c r="H3" s="95" t="s">
        <v>2</v>
      </c>
      <c r="I3" s="95" t="s">
        <v>23</v>
      </c>
      <c r="J3" s="96" t="s">
        <v>10</v>
      </c>
      <c r="K3" s="97" t="s">
        <v>97</v>
      </c>
      <c r="L3" s="95" t="s">
        <v>64</v>
      </c>
      <c r="M3" s="95" t="s">
        <v>65</v>
      </c>
      <c r="N3" s="95" t="s">
        <v>11</v>
      </c>
      <c r="O3" s="95" t="s">
        <v>1</v>
      </c>
    </row>
    <row r="4" spans="2:16" ht="24" customHeight="1">
      <c r="B4" s="79" t="s">
        <v>28</v>
      </c>
      <c r="C4" s="178" t="s">
        <v>31</v>
      </c>
      <c r="D4" s="178" t="s">
        <v>31</v>
      </c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</row>
    <row r="5" spans="2:16" ht="24" customHeight="1">
      <c r="B5" s="72" t="s">
        <v>400</v>
      </c>
      <c r="C5" s="73" t="s">
        <v>178</v>
      </c>
      <c r="D5" s="74">
        <v>1.66</v>
      </c>
      <c r="E5" s="74">
        <v>1.66</v>
      </c>
      <c r="F5" s="74">
        <v>1.66</v>
      </c>
      <c r="G5" s="74">
        <v>1.66</v>
      </c>
      <c r="H5" s="74">
        <v>1.66</v>
      </c>
      <c r="I5" s="74">
        <v>1.75</v>
      </c>
      <c r="J5" s="75">
        <v>-5.1428571428571495</v>
      </c>
      <c r="K5" s="76">
        <v>6</v>
      </c>
      <c r="L5" s="77">
        <v>200179</v>
      </c>
      <c r="M5" s="77">
        <v>332297.14</v>
      </c>
      <c r="N5" s="78">
        <v>1</v>
      </c>
      <c r="O5" s="21" t="s">
        <v>180</v>
      </c>
      <c r="P5" s="183"/>
    </row>
    <row r="6" spans="2:16" ht="24" customHeight="1">
      <c r="B6" s="72" t="s">
        <v>391</v>
      </c>
      <c r="C6" s="73" t="s">
        <v>214</v>
      </c>
      <c r="D6" s="74">
        <v>1.45</v>
      </c>
      <c r="E6" s="74">
        <v>1.45</v>
      </c>
      <c r="F6" s="74">
        <v>1.35</v>
      </c>
      <c r="G6" s="74">
        <v>1.45</v>
      </c>
      <c r="H6" s="74">
        <v>1.45</v>
      </c>
      <c r="I6" s="74">
        <v>1.45</v>
      </c>
      <c r="J6" s="75">
        <v>0</v>
      </c>
      <c r="K6" s="76">
        <v>10</v>
      </c>
      <c r="L6" s="77">
        <v>2063012</v>
      </c>
      <c r="M6" s="77">
        <v>2983947.7</v>
      </c>
      <c r="N6" s="78">
        <v>3</v>
      </c>
      <c r="O6" s="21" t="s">
        <v>215</v>
      </c>
      <c r="P6" s="183"/>
    </row>
    <row r="7" spans="2:16" ht="24" customHeight="1">
      <c r="B7" s="176" t="s">
        <v>94</v>
      </c>
      <c r="C7" s="176"/>
      <c r="D7" s="177"/>
      <c r="E7" s="177"/>
      <c r="F7" s="177"/>
      <c r="G7" s="177"/>
      <c r="H7" s="177"/>
      <c r="I7" s="177"/>
      <c r="J7" s="177"/>
      <c r="K7" s="70">
        <f>SUM(K5:K6)</f>
        <v>16</v>
      </c>
      <c r="L7" s="70">
        <f>SUM(L5:L6)</f>
        <v>2263191</v>
      </c>
      <c r="M7" s="70">
        <f>SUM(M5:M6)</f>
        <v>3316244.8400000003</v>
      </c>
      <c r="N7" s="69">
        <v>3</v>
      </c>
      <c r="O7" s="71" t="s">
        <v>14</v>
      </c>
      <c r="P7" s="183"/>
    </row>
    <row r="8" spans="2:16" ht="24" customHeight="1">
      <c r="B8" s="79" t="s">
        <v>76</v>
      </c>
      <c r="C8" s="178" t="s">
        <v>30</v>
      </c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83"/>
    </row>
    <row r="9" spans="2:16" ht="24" customHeight="1">
      <c r="B9" s="72" t="s">
        <v>381</v>
      </c>
      <c r="C9" s="73" t="s">
        <v>77</v>
      </c>
      <c r="D9" s="74">
        <v>1.5</v>
      </c>
      <c r="E9" s="74">
        <v>1.5</v>
      </c>
      <c r="F9" s="74">
        <v>1.48</v>
      </c>
      <c r="G9" s="74">
        <v>1.5</v>
      </c>
      <c r="H9" s="74">
        <v>1.48</v>
      </c>
      <c r="I9" s="74">
        <v>1.54</v>
      </c>
      <c r="J9" s="75">
        <v>-3.8961038961038974</v>
      </c>
      <c r="K9" s="76">
        <v>18</v>
      </c>
      <c r="L9" s="77">
        <v>2619173</v>
      </c>
      <c r="M9" s="77">
        <v>3922426.82</v>
      </c>
      <c r="N9" s="78">
        <v>1</v>
      </c>
      <c r="O9" s="21" t="s">
        <v>78</v>
      </c>
      <c r="P9" s="183"/>
    </row>
    <row r="10" spans="2:16" ht="24" customHeight="1">
      <c r="B10" s="72" t="s">
        <v>341</v>
      </c>
      <c r="C10" s="73" t="s">
        <v>342</v>
      </c>
      <c r="D10" s="74">
        <v>1.32</v>
      </c>
      <c r="E10" s="74">
        <v>1.32</v>
      </c>
      <c r="F10" s="74">
        <v>1.3</v>
      </c>
      <c r="G10" s="74">
        <v>1.3</v>
      </c>
      <c r="H10" s="74">
        <v>1.3</v>
      </c>
      <c r="I10" s="74">
        <v>1.32</v>
      </c>
      <c r="J10" s="75">
        <v>-1.5151515151515138</v>
      </c>
      <c r="K10" s="76">
        <v>32</v>
      </c>
      <c r="L10" s="77">
        <v>5060087</v>
      </c>
      <c r="M10" s="77">
        <v>6593277.4299999997</v>
      </c>
      <c r="N10" s="78">
        <v>4</v>
      </c>
      <c r="O10" s="21" t="s">
        <v>343</v>
      </c>
      <c r="P10" s="183"/>
    </row>
    <row r="11" spans="2:16" ht="24" customHeight="1">
      <c r="B11" s="72" t="s">
        <v>388</v>
      </c>
      <c r="C11" s="73" t="s">
        <v>145</v>
      </c>
      <c r="D11" s="74">
        <v>1.95</v>
      </c>
      <c r="E11" s="74">
        <v>1.95</v>
      </c>
      <c r="F11" s="74">
        <v>1.88</v>
      </c>
      <c r="G11" s="74">
        <v>1.89</v>
      </c>
      <c r="H11" s="74">
        <v>1.88</v>
      </c>
      <c r="I11" s="74">
        <v>1.95</v>
      </c>
      <c r="J11" s="75">
        <v>-3.5897435897435881</v>
      </c>
      <c r="K11" s="76">
        <v>12</v>
      </c>
      <c r="L11" s="77">
        <v>580148</v>
      </c>
      <c r="M11" s="77">
        <v>1096693.2200000002</v>
      </c>
      <c r="N11" s="78">
        <v>4</v>
      </c>
      <c r="O11" s="21" t="s">
        <v>146</v>
      </c>
      <c r="P11" s="183"/>
    </row>
    <row r="12" spans="2:16" ht="24" customHeight="1">
      <c r="B12" s="72" t="s">
        <v>103</v>
      </c>
      <c r="C12" s="73" t="s">
        <v>79</v>
      </c>
      <c r="D12" s="74">
        <v>1.45</v>
      </c>
      <c r="E12" s="74">
        <v>1.45</v>
      </c>
      <c r="F12" s="74">
        <v>1.36</v>
      </c>
      <c r="G12" s="74">
        <v>1.38</v>
      </c>
      <c r="H12" s="74">
        <v>1.36</v>
      </c>
      <c r="I12" s="74">
        <v>1.55</v>
      </c>
      <c r="J12" s="75">
        <v>-12.25806451612903</v>
      </c>
      <c r="K12" s="76">
        <v>20</v>
      </c>
      <c r="L12" s="77">
        <v>2363945</v>
      </c>
      <c r="M12" s="77">
        <v>3250498.38</v>
      </c>
      <c r="N12" s="78">
        <v>3</v>
      </c>
      <c r="O12" s="21" t="s">
        <v>80</v>
      </c>
      <c r="P12" s="183"/>
    </row>
    <row r="13" spans="2:16" ht="24" customHeight="1">
      <c r="B13" s="72" t="s">
        <v>407</v>
      </c>
      <c r="C13" s="73" t="s">
        <v>88</v>
      </c>
      <c r="D13" s="74">
        <v>2.4500000000000002</v>
      </c>
      <c r="E13" s="74">
        <v>2.4500000000000002</v>
      </c>
      <c r="F13" s="74">
        <v>2.1800000000000002</v>
      </c>
      <c r="G13" s="74">
        <v>2.25</v>
      </c>
      <c r="H13" s="74">
        <v>2.1800000000000002</v>
      </c>
      <c r="I13" s="74">
        <v>2.4500000000000002</v>
      </c>
      <c r="J13" s="75">
        <v>-11.020408163265305</v>
      </c>
      <c r="K13" s="76">
        <v>35</v>
      </c>
      <c r="L13" s="77">
        <v>1719180</v>
      </c>
      <c r="M13" s="77">
        <v>3859657.46</v>
      </c>
      <c r="N13" s="78">
        <v>4</v>
      </c>
      <c r="O13" s="21" t="s">
        <v>89</v>
      </c>
      <c r="P13" s="183"/>
    </row>
    <row r="14" spans="2:16" ht="24" customHeight="1">
      <c r="B14" s="72" t="s">
        <v>349</v>
      </c>
      <c r="C14" s="73" t="s">
        <v>191</v>
      </c>
      <c r="D14" s="74">
        <v>1.63</v>
      </c>
      <c r="E14" s="74">
        <v>1.63</v>
      </c>
      <c r="F14" s="74">
        <v>1.63</v>
      </c>
      <c r="G14" s="74">
        <v>1.63</v>
      </c>
      <c r="H14" s="74">
        <v>1.63</v>
      </c>
      <c r="I14" s="74">
        <v>1.63</v>
      </c>
      <c r="J14" s="75">
        <v>0</v>
      </c>
      <c r="K14" s="76">
        <v>1</v>
      </c>
      <c r="L14" s="77">
        <v>121</v>
      </c>
      <c r="M14" s="77">
        <v>197.23</v>
      </c>
      <c r="N14" s="78">
        <v>1</v>
      </c>
      <c r="O14" s="21" t="s">
        <v>192</v>
      </c>
      <c r="P14" s="183"/>
    </row>
    <row r="15" spans="2:16" ht="24" customHeight="1">
      <c r="B15" s="176" t="s">
        <v>377</v>
      </c>
      <c r="C15" s="176"/>
      <c r="D15" s="177"/>
      <c r="E15" s="177"/>
      <c r="F15" s="177"/>
      <c r="G15" s="177"/>
      <c r="H15" s="177"/>
      <c r="I15" s="177"/>
      <c r="J15" s="177"/>
      <c r="K15" s="70">
        <f>SUM(K9:K14)</f>
        <v>118</v>
      </c>
      <c r="L15" s="70">
        <f>SUM(L9:L14)</f>
        <v>12342654</v>
      </c>
      <c r="M15" s="70">
        <f>SUM(M9:M14)</f>
        <v>18722750.540000003</v>
      </c>
      <c r="N15" s="69">
        <v>4</v>
      </c>
      <c r="O15" s="71" t="s">
        <v>14</v>
      </c>
    </row>
    <row r="16" spans="2:16" ht="24" customHeight="1">
      <c r="B16" s="79" t="s">
        <v>16</v>
      </c>
      <c r="C16" s="178" t="s">
        <v>63</v>
      </c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 t="s">
        <v>63</v>
      </c>
      <c r="O16" s="178"/>
    </row>
    <row r="17" spans="2:15" ht="24" customHeight="1">
      <c r="B17" s="72" t="s">
        <v>101</v>
      </c>
      <c r="C17" s="73" t="s">
        <v>102</v>
      </c>
      <c r="D17" s="74">
        <v>18.47</v>
      </c>
      <c r="E17" s="74">
        <v>18.55</v>
      </c>
      <c r="F17" s="74">
        <v>18.47</v>
      </c>
      <c r="G17" s="74">
        <v>18.55</v>
      </c>
      <c r="H17" s="74">
        <v>18.55</v>
      </c>
      <c r="I17" s="74">
        <v>18.47</v>
      </c>
      <c r="J17" s="75">
        <v>0.43313481321061165</v>
      </c>
      <c r="K17" s="76">
        <v>16</v>
      </c>
      <c r="L17" s="77">
        <v>106273</v>
      </c>
      <c r="M17" s="77">
        <v>1971355.83</v>
      </c>
      <c r="N17" s="78">
        <v>2</v>
      </c>
      <c r="O17" s="21" t="s">
        <v>104</v>
      </c>
    </row>
    <row r="18" spans="2:15" ht="24" customHeight="1">
      <c r="B18" s="176" t="s">
        <v>17</v>
      </c>
      <c r="C18" s="176"/>
      <c r="D18" s="177"/>
      <c r="E18" s="177"/>
      <c r="F18" s="177"/>
      <c r="G18" s="177"/>
      <c r="H18" s="177"/>
      <c r="I18" s="177"/>
      <c r="J18" s="177"/>
      <c r="K18" s="70">
        <f>SUM(K17:K17)</f>
        <v>16</v>
      </c>
      <c r="L18" s="70">
        <f>SUM(L17:L17)</f>
        <v>106273</v>
      </c>
      <c r="M18" s="70">
        <f>SUM(M17:M17)</f>
        <v>1971355.83</v>
      </c>
      <c r="N18" s="69">
        <v>2</v>
      </c>
      <c r="O18" s="71" t="s">
        <v>14</v>
      </c>
    </row>
    <row r="19" spans="2:15" ht="24" customHeight="1">
      <c r="B19" s="79" t="s">
        <v>18</v>
      </c>
      <c r="C19" s="178" t="s">
        <v>29</v>
      </c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 t="s">
        <v>29</v>
      </c>
      <c r="O19" s="178"/>
    </row>
    <row r="20" spans="2:15" ht="24" customHeight="1">
      <c r="B20" s="72" t="s">
        <v>360</v>
      </c>
      <c r="C20" s="73" t="s">
        <v>141</v>
      </c>
      <c r="D20" s="74">
        <v>6.75</v>
      </c>
      <c r="E20" s="74">
        <v>6.8</v>
      </c>
      <c r="F20" s="74">
        <v>6.4</v>
      </c>
      <c r="G20" s="74">
        <v>6.62</v>
      </c>
      <c r="H20" s="74">
        <v>6.47</v>
      </c>
      <c r="I20" s="74">
        <v>6.75</v>
      </c>
      <c r="J20" s="75">
        <v>-4.1481481481481559</v>
      </c>
      <c r="K20" s="76">
        <v>208</v>
      </c>
      <c r="L20" s="77">
        <v>21750397</v>
      </c>
      <c r="M20" s="77">
        <v>144033267.72</v>
      </c>
      <c r="N20" s="78">
        <v>4</v>
      </c>
      <c r="O20" s="21" t="s">
        <v>142</v>
      </c>
    </row>
    <row r="21" spans="2:15" ht="24" customHeight="1">
      <c r="B21" s="176" t="s">
        <v>19</v>
      </c>
      <c r="C21" s="176"/>
      <c r="D21" s="177"/>
      <c r="E21" s="177"/>
      <c r="F21" s="177"/>
      <c r="G21" s="177"/>
      <c r="H21" s="177"/>
      <c r="I21" s="177"/>
      <c r="J21" s="177"/>
      <c r="K21" s="70">
        <f>SUM(K20)</f>
        <v>208</v>
      </c>
      <c r="L21" s="70">
        <f>SUM(L20)</f>
        <v>21750397</v>
      </c>
      <c r="M21" s="70">
        <f>SUM(M20)</f>
        <v>144033267.72</v>
      </c>
      <c r="N21" s="69">
        <v>4</v>
      </c>
      <c r="O21" s="71" t="s">
        <v>14</v>
      </c>
    </row>
    <row r="22" spans="2:15" ht="24" customHeight="1">
      <c r="B22" s="176" t="s">
        <v>20</v>
      </c>
      <c r="C22" s="176"/>
      <c r="D22" s="135"/>
      <c r="E22" s="135"/>
      <c r="F22" s="135"/>
      <c r="G22" s="135"/>
      <c r="H22" s="135"/>
      <c r="I22" s="135"/>
      <c r="J22" s="135"/>
      <c r="K22" s="70">
        <f>K21+K18+K15+K7</f>
        <v>358</v>
      </c>
      <c r="L22" s="70">
        <f>L21+L18+L15+L7</f>
        <v>36462515</v>
      </c>
      <c r="M22" s="70">
        <f>M21+M18+M15+M7</f>
        <v>168043618.93000001</v>
      </c>
      <c r="N22" s="70">
        <v>4</v>
      </c>
      <c r="O22" s="80" t="s">
        <v>14</v>
      </c>
    </row>
    <row r="23" spans="2:15" ht="30" customHeight="1">
      <c r="O23" s="1" t="s">
        <v>406</v>
      </c>
    </row>
    <row r="26" spans="2:15">
      <c r="L26" s="3"/>
    </row>
  </sheetData>
  <mergeCells count="16">
    <mergeCell ref="C1:O1"/>
    <mergeCell ref="C2:O2"/>
    <mergeCell ref="B18:C18"/>
    <mergeCell ref="D18:J18"/>
    <mergeCell ref="C8:O8"/>
    <mergeCell ref="B15:C15"/>
    <mergeCell ref="B7:C7"/>
    <mergeCell ref="D7:J7"/>
    <mergeCell ref="C4:O4"/>
    <mergeCell ref="D15:J15"/>
    <mergeCell ref="C16:O16"/>
    <mergeCell ref="B21:C21"/>
    <mergeCell ref="D21:J21"/>
    <mergeCell ref="B22:C22"/>
    <mergeCell ref="D22:J22"/>
    <mergeCell ref="C19:O19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2026-07-12T09:25:20Z</cp:lastPrinted>
  <dcterms:created xsi:type="dcterms:W3CDTF">2004-07-25T21:47:51Z</dcterms:created>
  <dcterms:modified xsi:type="dcterms:W3CDTF">2026-07-12T09:26:32Z</dcterms:modified>
</cp:coreProperties>
</file>